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6605" windowHeight="2595" tabRatio="647" activeTab="4"/>
  </bookViews>
  <sheets>
    <sheet name="参加チーム" sheetId="1" r:id="rId1"/>
    <sheet name="レギュラーリーグ表" sheetId="2" r:id="rId2"/>
    <sheet name="ジュニアリーグ表" sheetId="3" r:id="rId3"/>
    <sheet name="全タイムスケジュール" sheetId="4" r:id="rId4"/>
    <sheet name="レギュラー　決勝トーナメント表" sheetId="5" r:id="rId5"/>
    <sheet name="ジュニア　決勝トーナメント表" sheetId="6" r:id="rId6"/>
    <sheet name="第8回大会　座席配置" sheetId="7" r:id="rId7"/>
  </sheets>
  <definedNames>
    <definedName name="_xlnm.Print_Area" localSheetId="2">'ジュニアリーグ表'!$A$1:$AC$57</definedName>
    <definedName name="_xlnm.Print_Area" localSheetId="4">'レギュラー　決勝トーナメント表'!$D$1:$AB$112</definedName>
    <definedName name="_xlnm.Print_Area" localSheetId="6">'第8回大会　座席配置'!$A$1:$BH$87</definedName>
  </definedNames>
  <calcPr fullCalcOnLoad="1"/>
</workbook>
</file>

<file path=xl/sharedStrings.xml><?xml version="1.0" encoding="utf-8"?>
<sst xmlns="http://schemas.openxmlformats.org/spreadsheetml/2006/main" count="791" uniqueCount="302">
  <si>
    <t>勝点</t>
  </si>
  <si>
    <t>順位</t>
  </si>
  <si>
    <t>-</t>
  </si>
  <si>
    <t>人数</t>
  </si>
  <si>
    <t>勝-分-敗</t>
  </si>
  <si>
    <t>時間</t>
  </si>
  <si>
    <t>対</t>
  </si>
  <si>
    <t>試合</t>
  </si>
  <si>
    <t>Bリーグ</t>
  </si>
  <si>
    <t>Ｃリーグ</t>
  </si>
  <si>
    <t>Ｄリーグ</t>
  </si>
  <si>
    <t>優　勝</t>
  </si>
  <si>
    <t>所　在　地</t>
  </si>
  <si>
    <t>　</t>
  </si>
  <si>
    <t>　</t>
  </si>
  <si>
    <t>　</t>
  </si>
  <si>
    <t>チーム名</t>
  </si>
  <si>
    <t xml:space="preserve"> </t>
  </si>
  <si>
    <t>チ　ー　ム</t>
  </si>
  <si>
    <t>Aリーグ</t>
  </si>
  <si>
    <t>　郡山市</t>
  </si>
  <si>
    <t>　福島市</t>
  </si>
  <si>
    <t>　須賀川ブルーインパルス</t>
  </si>
  <si>
    <t>　ドルフィンズ二葉</t>
  </si>
  <si>
    <t>No.</t>
  </si>
  <si>
    <t>No.</t>
  </si>
  <si>
    <t>-</t>
  </si>
  <si>
    <t xml:space="preserve"> </t>
  </si>
  <si>
    <t>　</t>
  </si>
  <si>
    <t>インターバル　５分</t>
  </si>
  <si>
    <t>閉会式</t>
  </si>
  <si>
    <t>（左側）　　　オフィシャル席から見て左右に整列　　　（右側）</t>
  </si>
  <si>
    <t>Ａ</t>
  </si>
  <si>
    <t>Ｂ</t>
  </si>
  <si>
    <t>Ｄ</t>
  </si>
  <si>
    <t>　</t>
  </si>
  <si>
    <t xml:space="preserve"> </t>
  </si>
  <si>
    <t>-</t>
  </si>
  <si>
    <t>-</t>
  </si>
  <si>
    <t>-</t>
  </si>
  <si>
    <t>Ａリーグ１位</t>
  </si>
  <si>
    <t>Ｂリーグ１位</t>
  </si>
  <si>
    <t xml:space="preserve">                       昼食　・　休憩</t>
  </si>
  <si>
    <t>　キッズソルジャー</t>
  </si>
  <si>
    <t>　笠間ピュアスターズ</t>
  </si>
  <si>
    <t>　城西レッドウイングス</t>
  </si>
  <si>
    <t>予選リーグ</t>
  </si>
  <si>
    <t>　福島市</t>
  </si>
  <si>
    <t>No</t>
  </si>
  <si>
    <t>　白河市</t>
  </si>
  <si>
    <t>No</t>
  </si>
  <si>
    <t>チ　ー　ム</t>
  </si>
  <si>
    <t>Aリーグ</t>
  </si>
  <si>
    <t>　</t>
  </si>
  <si>
    <t>Bリーグ</t>
  </si>
  <si>
    <t>　</t>
  </si>
  <si>
    <t>J1</t>
  </si>
  <si>
    <t>　レギュラーの部　参加チーム一覧</t>
  </si>
  <si>
    <t>　レギュラーの部　予選リーグ表</t>
  </si>
  <si>
    <t>　ジュニアの部　予選リーグ表</t>
  </si>
  <si>
    <t>　レギュラーの部　決勝トーナメント</t>
  </si>
  <si>
    <t>　ジュニアの部　決勝トーナメント</t>
  </si>
  <si>
    <t>Ｂリーグ２位</t>
  </si>
  <si>
    <t>Ａリーグ３位</t>
  </si>
  <si>
    <t>Ｂリーグ３位</t>
  </si>
  <si>
    <t>Ａリーグ２位</t>
  </si>
  <si>
    <t>Ａ３１</t>
  </si>
  <si>
    <t>Ａ２３</t>
  </si>
  <si>
    <t>Ａ３３</t>
  </si>
  <si>
    <t>Ａ３２</t>
  </si>
  <si>
    <t>Ａ２９</t>
  </si>
  <si>
    <t>Ｂ３４</t>
  </si>
  <si>
    <t>Ｂ２９</t>
  </si>
  <si>
    <t>Ｂ３２</t>
  </si>
  <si>
    <t>Ｂ３３</t>
  </si>
  <si>
    <t>Ｂ２３</t>
  </si>
  <si>
    <t>Ｂ３１</t>
  </si>
  <si>
    <t>優勝</t>
  </si>
  <si>
    <t>準優勝</t>
  </si>
  <si>
    <t>準優勝</t>
  </si>
  <si>
    <t>３位</t>
  </si>
  <si>
    <t>４位</t>
  </si>
  <si>
    <t>　　☆決勝戦のみ３セットマッチ　　　</t>
  </si>
  <si>
    <t xml:space="preserve"> 　　☆すべて１セットマッチ</t>
  </si>
  <si>
    <t>　Aコート（西側）　タイムスケジュール</t>
  </si>
  <si>
    <t>　Bコート（東側）　タイムスケジュール</t>
  </si>
  <si>
    <t>選手入場・整列</t>
  </si>
  <si>
    <t>開会式</t>
  </si>
  <si>
    <t xml:space="preserve"> </t>
  </si>
  <si>
    <t xml:space="preserve"> </t>
  </si>
  <si>
    <t xml:space="preserve"> </t>
  </si>
  <si>
    <t>　</t>
  </si>
  <si>
    <t xml:space="preserve"> </t>
  </si>
  <si>
    <t>レギュラーの部　決勝トーナメント　準決勝戦</t>
  </si>
  <si>
    <t>レギュラーの部　決勝トーナメント　準決勝戦</t>
  </si>
  <si>
    <t>レギュラーの部　決勝トーナメント　３位決定戦</t>
  </si>
  <si>
    <t>J2</t>
  </si>
  <si>
    <t>J3</t>
  </si>
  <si>
    <t>J4</t>
  </si>
  <si>
    <t>J5</t>
  </si>
  <si>
    <t>J6</t>
  </si>
  <si>
    <t>　茨城県水戸市</t>
  </si>
  <si>
    <t>　新潟県新発田市</t>
  </si>
  <si>
    <t>　ツーリーフ</t>
  </si>
  <si>
    <t>　ソウルチャレンジャー</t>
  </si>
  <si>
    <t>　鳥川ライジングファルコン</t>
  </si>
  <si>
    <t>　吉田☆ラッキースターズ</t>
  </si>
  <si>
    <t>　レアルオーディエンス</t>
  </si>
  <si>
    <t>　Ａｏｉトップガン</t>
  </si>
  <si>
    <t>　会津若松市</t>
  </si>
  <si>
    <t>　新潟県新発田市</t>
  </si>
  <si>
    <t>Ｃ</t>
  </si>
  <si>
    <t>　新潟県新潟市</t>
  </si>
  <si>
    <t>　吉田☆ラッキースターズＪｒ</t>
  </si>
  <si>
    <t>　鳥川トレルンジャー</t>
  </si>
  <si>
    <t>　ドルフィンズこえだ</t>
  </si>
  <si>
    <t>　白二ビクトリー・ジュニア</t>
  </si>
  <si>
    <t>開場～アップ・練習（8:２０まで）</t>
  </si>
  <si>
    <t>開場～アップ・練習（8:２0まで）</t>
  </si>
  <si>
    <t>Ａリーグ４位</t>
  </si>
  <si>
    <t>Ａ２６</t>
  </si>
  <si>
    <t>Ａ３０</t>
  </si>
  <si>
    <t>Ｂ３０</t>
  </si>
  <si>
    <t>Ａ３４</t>
  </si>
  <si>
    <t>Ｂ３５</t>
  </si>
  <si>
    <t>Ｂ３６</t>
  </si>
  <si>
    <t>Ｂコートにてレギュラーの部　決勝トーナメント　３位決定戦</t>
  </si>
  <si>
    <t>Ｂコートにてレギュラーの部　決勝トーナメント　決勝戦</t>
  </si>
  <si>
    <t>　緑ヶ丘ドッジボールスポーツ少年団</t>
  </si>
  <si>
    <t>第8回会津若松葵ライオンズクラブ杯ドッジボール大会</t>
  </si>
  <si>
    <t>　原小ファイターズ</t>
  </si>
  <si>
    <t>　宮城県仙台市</t>
  </si>
  <si>
    <t>　門田Purple Soul</t>
  </si>
  <si>
    <t>　FUKUSHIMA　Be  Fly  Ⅰ</t>
  </si>
  <si>
    <t>　FUKUSHIMA　Be  Fly  Ⅱ</t>
  </si>
  <si>
    <t>　須賀川市</t>
  </si>
  <si>
    <t>　茨城県水戸市（前年度２位）</t>
  </si>
  <si>
    <t>　茨城県水戸市（前年度優勝）</t>
  </si>
  <si>
    <t>　茨城県笠間市（前年度３位）</t>
  </si>
  <si>
    <t>J7</t>
  </si>
  <si>
    <t>J8</t>
  </si>
  <si>
    <t>　会津美里町</t>
  </si>
  <si>
    <t>　須賀川ミニラキッズ</t>
  </si>
  <si>
    <t>　鶴城子ども会ドッジボールチーム</t>
  </si>
  <si>
    <t>エキシビジョンマッチ　中学生以上男女１</t>
  </si>
  <si>
    <t>エキシビジョンマッチ　中学生以上男女２</t>
  </si>
  <si>
    <t>エキシビジョンマッチ　中学生以上男女３</t>
  </si>
  <si>
    <t>エキシビジョンマッチ　ママさん１</t>
  </si>
  <si>
    <t>エキシビジョンマッチ　ママさん２</t>
  </si>
  <si>
    <t>エキシビジョンマッチ　ママさん３</t>
  </si>
  <si>
    <t>第8回会津若松葵ライオンズクラブ杯</t>
  </si>
  <si>
    <t>Ｂコートにてジュニアの部　決勝トーナメント　決勝戦</t>
  </si>
  <si>
    <t>　</t>
  </si>
  <si>
    <r>
      <t>　ジュニアの部　参加チーム一覧</t>
    </r>
    <r>
      <rPr>
        <sz val="12"/>
        <rFont val="HG丸ｺﾞｼｯｸM-PRO"/>
        <family val="3"/>
      </rPr>
      <t>（4年生以下８人制）</t>
    </r>
  </si>
  <si>
    <t>　新鶴ファイターズ</t>
  </si>
  <si>
    <t>レギュラーの部　決勝トーナメント　敗者復活戦</t>
  </si>
  <si>
    <t>レギュラーの部　決勝トーナメント　敗者復活戦</t>
  </si>
  <si>
    <t>監督会議（ロビーにて）</t>
  </si>
  <si>
    <t>　ツーリーフ</t>
  </si>
  <si>
    <t>　門田Ｐｕｒｐｌｅ Ｓｏｕｌ</t>
  </si>
  <si>
    <t>　Ａｏｉトップガン</t>
  </si>
  <si>
    <t>　城西レッドウィングス</t>
  </si>
  <si>
    <t>　ＦＵＫＵＳＨＩＭＡ Ｂｅ Ｆｌｙ Ⅱ</t>
  </si>
  <si>
    <t>　キッズソルジャー</t>
  </si>
  <si>
    <t>　ＦＵＫＵＳＨＩＭＡ Ｂｅ Ｆｌｙ Ⅰ</t>
  </si>
  <si>
    <t>　鶴城子ども会ドッジボールチーム</t>
  </si>
  <si>
    <t>Ｊ１</t>
  </si>
  <si>
    <t>Ｊ２</t>
  </si>
  <si>
    <t>Ｊ３</t>
  </si>
  <si>
    <t>Ｊ４</t>
  </si>
  <si>
    <t>　白二ビクトリー・ジュニア</t>
  </si>
  <si>
    <t>Ｊ５</t>
  </si>
  <si>
    <t>Ｊ７</t>
  </si>
  <si>
    <t>Ｊ６</t>
  </si>
  <si>
    <t>Ｊ８</t>
  </si>
  <si>
    <t>　ドルフィンズこえだ</t>
  </si>
  <si>
    <t>Ｂリーグ４位</t>
  </si>
  <si>
    <t>第８回会津若松葵ライオンズクラブ杯</t>
  </si>
  <si>
    <t>A27</t>
  </si>
  <si>
    <t>A28</t>
  </si>
  <si>
    <t>B28</t>
  </si>
  <si>
    <t>B27</t>
  </si>
  <si>
    <t>３
位</t>
  </si>
  <si>
    <t>Ｂリーグ　２位</t>
  </si>
  <si>
    <t>Ｃリーグ　３位</t>
  </si>
  <si>
    <t>Ａリーグ　４位</t>
  </si>
  <si>
    <t>Ｄリーグ　１位</t>
  </si>
  <si>
    <t>Ｄリーグ　４位</t>
  </si>
  <si>
    <t>Ｃリーグ　１位</t>
  </si>
  <si>
    <t>Ｂリーグ　１位</t>
  </si>
  <si>
    <t>Ｃリーグ　４位</t>
  </si>
  <si>
    <t>Ｄリーグ　３位</t>
  </si>
  <si>
    <t>Ｃリーグ　２位</t>
  </si>
  <si>
    <t>Ｂリーグ　４位</t>
  </si>
  <si>
    <t>Aリーグ　１位</t>
  </si>
  <si>
    <t>Ｂリーグ　３位</t>
  </si>
  <si>
    <t>Ａリーグ　２位</t>
  </si>
  <si>
    <t>Ａリーグ　３位</t>
  </si>
  <si>
    <t>Ｄリーグ　２位</t>
  </si>
  <si>
    <t>　３位決定トーナメント</t>
  </si>
  <si>
    <t>ジュニアの部　決勝トーナメント　決勝戦</t>
  </si>
  <si>
    <t>レギュラーの部　決勝トーナメント　決勝戦（３セットマッチ）</t>
  </si>
  <si>
    <t>Ａ３５</t>
  </si>
  <si>
    <t>Ｂ３９</t>
  </si>
  <si>
    <t>Ａ３５の敗者</t>
  </si>
  <si>
    <t>Ｂ３５の敗者</t>
  </si>
  <si>
    <t>３
位
決
定
Ｔ
へ</t>
  </si>
  <si>
    <t>Ｂ３４の勝者</t>
  </si>
  <si>
    <t>Ａ３４の勝者</t>
  </si>
  <si>
    <t>Ａ３７</t>
  </si>
  <si>
    <t>Ｂ３７</t>
  </si>
  <si>
    <t>Ｂ３８</t>
  </si>
  <si>
    <t>Ａ２4</t>
  </si>
  <si>
    <t>Ａ２5</t>
  </si>
  <si>
    <t>Ｂ２4</t>
  </si>
  <si>
    <t>Ｂ２5</t>
  </si>
  <si>
    <t>Ｂ２6</t>
  </si>
  <si>
    <t>チーム・団体座席配置</t>
  </si>
  <si>
    <t>【 最前列の席は応援用です。荷物を置かないで、空けておいて下さい】</t>
  </si>
  <si>
    <t>西</t>
  </si>
  <si>
    <t>　</t>
  </si>
  <si>
    <t>階段　　　　　　（非常口）</t>
  </si>
  <si>
    <t xml:space="preserve"> </t>
  </si>
  <si>
    <t>笠間</t>
  </si>
  <si>
    <t>　</t>
  </si>
  <si>
    <t>鳥川</t>
  </si>
  <si>
    <t xml:space="preserve"> </t>
  </si>
  <si>
    <t xml:space="preserve"> </t>
  </si>
  <si>
    <t>門田</t>
  </si>
  <si>
    <t>ブルイン</t>
  </si>
  <si>
    <t>階段　　（非常口）</t>
  </si>
  <si>
    <t>Aコート（西側）</t>
  </si>
  <si>
    <t>新鶴</t>
  </si>
  <si>
    <t>ソ
ウ
ル</t>
  </si>
  <si>
    <t>ＡＯｉ</t>
  </si>
  <si>
    <t>城西</t>
  </si>
  <si>
    <t>南</t>
  </si>
  <si>
    <t>鶴城</t>
  </si>
  <si>
    <t>北</t>
  </si>
  <si>
    <t>キッズ</t>
  </si>
  <si>
    <t>緑
ヶ
丘</t>
  </si>
  <si>
    <t>原小</t>
  </si>
  <si>
    <t>Ｂコート（東側）</t>
  </si>
  <si>
    <t>レ
ア
ル</t>
  </si>
  <si>
    <t>白二</t>
  </si>
  <si>
    <t>　</t>
  </si>
  <si>
    <t xml:space="preserve"> </t>
  </si>
  <si>
    <t>エレベーター</t>
  </si>
  <si>
    <t>吉田</t>
  </si>
  <si>
    <t>Ｂｅ Ｆｌｙ・ミニラ</t>
  </si>
  <si>
    <t>ツーリーフ</t>
  </si>
  <si>
    <t xml:space="preserve"> </t>
  </si>
  <si>
    <t>東</t>
  </si>
  <si>
    <t>　</t>
  </si>
  <si>
    <t xml:space="preserve"> </t>
  </si>
  <si>
    <t>内</t>
  </si>
  <si>
    <t>外</t>
  </si>
  <si>
    <t>勝-分-敗</t>
  </si>
  <si>
    <t>勝点</t>
  </si>
  <si>
    <t>人数</t>
  </si>
  <si>
    <t>順位</t>
  </si>
  <si>
    <t>　ドルフィンズ二葉（ソウル）</t>
  </si>
  <si>
    <t>Ｊ３</t>
  </si>
  <si>
    <t>　城西レッドウイングス（ソウル）</t>
  </si>
  <si>
    <t>　須賀川ブルーインパルス（ソウル）</t>
  </si>
  <si>
    <t>　混成チーム</t>
  </si>
  <si>
    <t>　城西レッドウイングス</t>
  </si>
  <si>
    <t>　Ａｏｉトップガン</t>
  </si>
  <si>
    <t>　ツーリーフ</t>
  </si>
  <si>
    <t>　ソウル（不戦敗）</t>
  </si>
  <si>
    <t>　FUKUSHIMA Be ＦｌｙⅡ</t>
  </si>
  <si>
    <t>　鶴城子供会ドッジボールチーム</t>
  </si>
  <si>
    <t>　レアルオーディエンス</t>
  </si>
  <si>
    <t>　門田 Purple Soul</t>
  </si>
  <si>
    <t>　FUKUSHIMA Be ＦｌｙⅠ</t>
  </si>
  <si>
    <t>　吉田☆ラッキースターズJr</t>
  </si>
  <si>
    <t>　ドルフィンズこえだ</t>
  </si>
  <si>
    <t>　Ａ２６の敗者（敗者復活）　不戦敗</t>
  </si>
  <si>
    <t>　ソウルチャレンジャー　不戦敗</t>
  </si>
  <si>
    <t>　門田　Purple　Soul</t>
  </si>
  <si>
    <t>　ツーリーフ</t>
  </si>
  <si>
    <t>　門田　Purple　Sou</t>
  </si>
  <si>
    <t>　吉田☆ラッキースターズJｒ</t>
  </si>
  <si>
    <t>7（8)</t>
  </si>
  <si>
    <t>(8)8</t>
  </si>
  <si>
    <t>7(8)</t>
  </si>
  <si>
    <t>8(8)</t>
  </si>
  <si>
    <t>　Aoiトップガン</t>
  </si>
  <si>
    <t>Aoiトップガン</t>
  </si>
  <si>
    <t>須賀川ブルーインパルス</t>
  </si>
  <si>
    <t>　ＦＵＫＵＳＨＩＭＡ Ｂｅ Ｆｌｙ Ⅰ</t>
  </si>
  <si>
    <t>　ツーリーフ</t>
  </si>
  <si>
    <t>4(4)</t>
  </si>
  <si>
    <t>4(3)</t>
  </si>
  <si>
    <t>　ツーリーフ</t>
  </si>
  <si>
    <t>　ツーリーフ</t>
  </si>
  <si>
    <t>　Aoiトップガン</t>
  </si>
  <si>
    <t>　FUKUSHIMA Be ＦｌｙⅠ</t>
  </si>
  <si>
    <t>白二ビクトリー・ジュニア</t>
  </si>
  <si>
    <t>吉田☆ラッキースターズJr</t>
  </si>
  <si>
    <t>　FUKUSHIMA Be Fly Ⅰ</t>
  </si>
  <si>
    <t>ドルフィンズ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</si>
</sst>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7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name val="ＭＳ Ｐゴシック"/>
      <family val="3"/>
    </font>
    <font>
      <sz val="18"/>
      <name val="HG丸ｺﾞｼｯｸM-PRO"/>
      <family val="3"/>
    </font>
    <font>
      <sz val="18"/>
      <name val="ＭＳ Ｐゴシック"/>
      <family val="3"/>
    </font>
    <font>
      <sz val="22"/>
      <name val="HG丸ｺﾞｼｯｸM-PRO"/>
      <family val="3"/>
    </font>
    <font>
      <sz val="22"/>
      <name val="ＭＳ Ｐゴシック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6"/>
      <name val="HG丸ｺﾞｼｯｸM-PRO"/>
      <family val="3"/>
    </font>
    <font>
      <sz val="26"/>
      <name val="ＭＳ Ｐゴシック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36"/>
      <name val="HG丸ｺﾞｼｯｸM-PRO"/>
      <family val="3"/>
    </font>
    <font>
      <sz val="36"/>
      <name val="ＭＳ Ｐゴシック"/>
      <family val="3"/>
    </font>
    <font>
      <sz val="16"/>
      <name val="ＭＳ Ｐゴシック"/>
      <family val="3"/>
    </font>
    <font>
      <sz val="12"/>
      <color indexed="10"/>
      <name val="HG丸ｺﾞｼｯｸM-PRO"/>
      <family val="3"/>
    </font>
    <font>
      <sz val="12"/>
      <color indexed="10"/>
      <name val="ＭＳ Ｐゴシック"/>
      <family val="3"/>
    </font>
    <font>
      <sz val="24"/>
      <name val="HG丸ｺﾞｼｯｸM-PRO"/>
      <family val="3"/>
    </font>
    <font>
      <sz val="24"/>
      <name val="ＭＳ Ｐゴシック"/>
      <family val="3"/>
    </font>
    <font>
      <sz val="11"/>
      <color indexed="10"/>
      <name val="HG丸ｺﾞｼｯｸM-PRO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10"/>
      <name val="ＭＳ Ｐゴシック"/>
      <family val="3"/>
    </font>
    <font>
      <sz val="4"/>
      <name val="HG丸ｺﾞｼｯｸM-PRO"/>
      <family val="3"/>
    </font>
    <font>
      <sz val="6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HG丸ｺﾞｼｯｸM-PRO"/>
      <family val="3"/>
    </font>
    <font>
      <sz val="9"/>
      <color indexed="9"/>
      <name val="HG丸ｺﾞｼｯｸM-PRO"/>
      <family val="3"/>
    </font>
    <font>
      <sz val="12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HG丸ｺﾞｼｯｸM-PRO"/>
      <family val="3"/>
    </font>
    <font>
      <sz val="9"/>
      <color theme="0"/>
      <name val="HG丸ｺﾞｼｯｸM-PRO"/>
      <family val="3"/>
    </font>
    <font>
      <sz val="12"/>
      <color theme="0"/>
      <name val="HG丸ｺﾞｼｯｸM-PRO"/>
      <family val="3"/>
    </font>
    <font>
      <sz val="12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n"/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20" fontId="16" fillId="0" borderId="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 quotePrefix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9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 quotePrefix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20" fontId="14" fillId="0" borderId="12" xfId="0" applyNumberFormat="1" applyFont="1" applyFill="1" applyBorder="1" applyAlignment="1">
      <alignment vertical="center"/>
    </xf>
    <xf numFmtId="20" fontId="14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26" fillId="0" borderId="0" xfId="0" applyFont="1" applyBorder="1" applyAlignment="1">
      <alignment vertical="center" textRotation="255"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 wrapText="1"/>
      <protection/>
    </xf>
    <xf numFmtId="0" fontId="30" fillId="0" borderId="0" xfId="0" applyFont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20" fontId="27" fillId="0" borderId="0" xfId="0" applyNumberFormat="1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20" xfId="0" applyFont="1" applyFill="1" applyBorder="1" applyAlignment="1">
      <alignment vertical="center"/>
    </xf>
    <xf numFmtId="20" fontId="14" fillId="0" borderId="20" xfId="0" applyNumberFormat="1" applyFont="1" applyBorder="1" applyAlignment="1">
      <alignment vertical="center"/>
    </xf>
    <xf numFmtId="0" fontId="31" fillId="0" borderId="0" xfId="0" applyFont="1" applyAlignment="1" applyProtection="1">
      <alignment vertical="center"/>
      <protection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0" fontId="75" fillId="0" borderId="0" xfId="0" applyNumberFormat="1" applyFont="1" applyAlignment="1" applyProtection="1">
      <alignment vertical="center"/>
      <protection/>
    </xf>
    <xf numFmtId="0" fontId="75" fillId="0" borderId="0" xfId="0" applyFont="1" applyAlignment="1">
      <alignment vertical="center"/>
    </xf>
    <xf numFmtId="20" fontId="75" fillId="0" borderId="0" xfId="0" applyNumberFormat="1" applyFont="1" applyAlignment="1">
      <alignment vertical="center"/>
    </xf>
    <xf numFmtId="0" fontId="75" fillId="0" borderId="0" xfId="0" applyFont="1" applyFill="1" applyAlignment="1">
      <alignment vertical="center"/>
    </xf>
    <xf numFmtId="20" fontId="75" fillId="0" borderId="0" xfId="0" applyNumberFormat="1" applyFont="1" applyFill="1" applyAlignment="1" applyProtection="1">
      <alignment vertical="center"/>
      <protection/>
    </xf>
    <xf numFmtId="21" fontId="75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 textRotation="255"/>
    </xf>
    <xf numFmtId="0" fontId="23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20" fontId="14" fillId="0" borderId="0" xfId="0" applyNumberFormat="1" applyFont="1" applyFill="1" applyBorder="1" applyAlignment="1">
      <alignment vertical="center" wrapText="1"/>
    </xf>
    <xf numFmtId="2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14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 textRotation="90" shrinkToFit="1"/>
    </xf>
    <xf numFmtId="0" fontId="18" fillId="0" borderId="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 quotePrefix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NumberFormat="1" applyFont="1" applyBorder="1" applyAlignment="1" applyProtection="1">
      <alignment horizontal="center" vertical="center" wrapText="1"/>
      <protection/>
    </xf>
    <xf numFmtId="179" fontId="14" fillId="0" borderId="12" xfId="0" applyNumberFormat="1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78" fillId="0" borderId="12" xfId="0" applyFont="1" applyFill="1" applyBorder="1" applyAlignment="1">
      <alignment vertical="center"/>
    </xf>
    <xf numFmtId="0" fontId="78" fillId="0" borderId="12" xfId="0" applyFont="1" applyFill="1" applyBorder="1" applyAlignment="1">
      <alignment horizontal="left" vertical="center"/>
    </xf>
    <xf numFmtId="0" fontId="78" fillId="0" borderId="12" xfId="0" applyFont="1" applyBorder="1" applyAlignment="1">
      <alignment vertical="center"/>
    </xf>
    <xf numFmtId="0" fontId="78" fillId="0" borderId="12" xfId="0" applyFont="1" applyFill="1" applyBorder="1" applyAlignment="1">
      <alignment horizontal="right" vertical="center"/>
    </xf>
    <xf numFmtId="179" fontId="78" fillId="0" borderId="12" xfId="0" applyNumberFormat="1" applyFont="1" applyFill="1" applyBorder="1" applyAlignment="1">
      <alignment horizontal="left" vertical="center"/>
    </xf>
    <xf numFmtId="0" fontId="78" fillId="0" borderId="12" xfId="0" applyFont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26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4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26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right" vertical="center"/>
    </xf>
    <xf numFmtId="0" fontId="2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vertical="center"/>
      <protection/>
    </xf>
    <xf numFmtId="0" fontId="11" fillId="0" borderId="46" xfId="0" applyFont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11" fillId="0" borderId="49" xfId="0" applyFont="1" applyBorder="1" applyAlignment="1" applyProtection="1">
      <alignment vertical="center"/>
      <protection/>
    </xf>
    <xf numFmtId="0" fontId="11" fillId="0" borderId="50" xfId="0" applyFont="1" applyBorder="1" applyAlignment="1" applyProtection="1">
      <alignment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1" fillId="0" borderId="22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20" fontId="14" fillId="0" borderId="27" xfId="0" applyNumberFormat="1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0" fontId="14" fillId="0" borderId="27" xfId="0" applyNumberFormat="1" applyFont="1" applyFill="1" applyBorder="1" applyAlignment="1">
      <alignment horizontal="right" vertical="center"/>
    </xf>
    <xf numFmtId="20" fontId="14" fillId="0" borderId="28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0" fontId="14" fillId="0" borderId="27" xfId="0" applyNumberFormat="1" applyFont="1" applyFill="1" applyBorder="1" applyAlignment="1">
      <alignment horizontal="center" vertical="center"/>
    </xf>
    <xf numFmtId="20" fontId="14" fillId="0" borderId="28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/>
      <protection/>
    </xf>
    <xf numFmtId="0" fontId="2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textRotation="255"/>
    </xf>
    <xf numFmtId="0" fontId="25" fillId="0" borderId="14" xfId="0" applyFont="1" applyBorder="1" applyAlignment="1">
      <alignment horizontal="center" vertical="center" textRotation="255"/>
    </xf>
    <xf numFmtId="0" fontId="25" fillId="0" borderId="2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27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 textRotation="255"/>
    </xf>
    <xf numFmtId="0" fontId="22" fillId="0" borderId="28" xfId="0" applyFont="1" applyBorder="1" applyAlignment="1">
      <alignment horizontal="center" vertical="center" textRotation="255"/>
    </xf>
    <xf numFmtId="0" fontId="26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textRotation="255" wrapText="1"/>
    </xf>
    <xf numFmtId="0" fontId="16" fillId="0" borderId="15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30</xdr:row>
      <xdr:rowOff>276225</xdr:rowOff>
    </xdr:from>
    <xdr:ext cx="11525250" cy="17506950"/>
    <xdr:sp>
      <xdr:nvSpPr>
        <xdr:cNvPr id="1" name="AutoShape 2"/>
        <xdr:cNvSpPr>
          <a:spLocks noChangeAspect="1"/>
        </xdr:cNvSpPr>
      </xdr:nvSpPr>
      <xdr:spPr>
        <a:xfrm>
          <a:off x="247650" y="9705975"/>
          <a:ext cx="11525250" cy="1750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1" name="Line 17"/>
        <xdr:cNvSpPr>
          <a:spLocks/>
        </xdr:cNvSpPr>
      </xdr:nvSpPr>
      <xdr:spPr>
        <a:xfrm>
          <a:off x="12401550" y="2511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2" name="Line 20"/>
        <xdr:cNvSpPr>
          <a:spLocks/>
        </xdr:cNvSpPr>
      </xdr:nvSpPr>
      <xdr:spPr>
        <a:xfrm>
          <a:off x="12401550" y="2511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3" name="Line 33"/>
        <xdr:cNvSpPr>
          <a:spLocks/>
        </xdr:cNvSpPr>
      </xdr:nvSpPr>
      <xdr:spPr>
        <a:xfrm>
          <a:off x="1574482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4" name="Line 51"/>
        <xdr:cNvSpPr>
          <a:spLocks/>
        </xdr:cNvSpPr>
      </xdr:nvSpPr>
      <xdr:spPr>
        <a:xfrm>
          <a:off x="1574482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5" name="Line 53"/>
        <xdr:cNvSpPr>
          <a:spLocks/>
        </xdr:cNvSpPr>
      </xdr:nvSpPr>
      <xdr:spPr>
        <a:xfrm>
          <a:off x="1797367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6" name="Line 55"/>
        <xdr:cNvSpPr>
          <a:spLocks/>
        </xdr:cNvSpPr>
      </xdr:nvSpPr>
      <xdr:spPr>
        <a:xfrm>
          <a:off x="1797367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7" name="Line 61"/>
        <xdr:cNvSpPr>
          <a:spLocks/>
        </xdr:cNvSpPr>
      </xdr:nvSpPr>
      <xdr:spPr>
        <a:xfrm flipV="1">
          <a:off x="1574482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8" name="Line 63"/>
        <xdr:cNvSpPr>
          <a:spLocks/>
        </xdr:cNvSpPr>
      </xdr:nvSpPr>
      <xdr:spPr>
        <a:xfrm flipV="1">
          <a:off x="1797367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83</xdr:row>
      <xdr:rowOff>0</xdr:rowOff>
    </xdr:from>
    <xdr:to>
      <xdr:col>18</xdr:col>
      <xdr:colOff>0</xdr:colOff>
      <xdr:row>83</xdr:row>
      <xdr:rowOff>0</xdr:rowOff>
    </xdr:to>
    <xdr:sp>
      <xdr:nvSpPr>
        <xdr:cNvPr id="9" name="Line 65"/>
        <xdr:cNvSpPr>
          <a:spLocks/>
        </xdr:cNvSpPr>
      </xdr:nvSpPr>
      <xdr:spPr>
        <a:xfrm>
          <a:off x="20202525" y="25384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10" name="Line 69"/>
        <xdr:cNvSpPr>
          <a:spLocks/>
        </xdr:cNvSpPr>
      </xdr:nvSpPr>
      <xdr:spPr>
        <a:xfrm>
          <a:off x="1574482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11" name="Line 70"/>
        <xdr:cNvSpPr>
          <a:spLocks/>
        </xdr:cNvSpPr>
      </xdr:nvSpPr>
      <xdr:spPr>
        <a:xfrm>
          <a:off x="12401550" y="2511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12" name="Line 71"/>
        <xdr:cNvSpPr>
          <a:spLocks/>
        </xdr:cNvSpPr>
      </xdr:nvSpPr>
      <xdr:spPr>
        <a:xfrm>
          <a:off x="12401550" y="2511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13" name="Line 74"/>
        <xdr:cNvSpPr>
          <a:spLocks/>
        </xdr:cNvSpPr>
      </xdr:nvSpPr>
      <xdr:spPr>
        <a:xfrm flipV="1">
          <a:off x="1574482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14" name="Line 76"/>
        <xdr:cNvSpPr>
          <a:spLocks/>
        </xdr:cNvSpPr>
      </xdr:nvSpPr>
      <xdr:spPr>
        <a:xfrm>
          <a:off x="12401550" y="2511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15" name="Line 77"/>
        <xdr:cNvSpPr>
          <a:spLocks/>
        </xdr:cNvSpPr>
      </xdr:nvSpPr>
      <xdr:spPr>
        <a:xfrm>
          <a:off x="12401550" y="2511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16" name="Line 78"/>
        <xdr:cNvSpPr>
          <a:spLocks/>
        </xdr:cNvSpPr>
      </xdr:nvSpPr>
      <xdr:spPr>
        <a:xfrm>
          <a:off x="1574482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17" name="Line 79"/>
        <xdr:cNvSpPr>
          <a:spLocks/>
        </xdr:cNvSpPr>
      </xdr:nvSpPr>
      <xdr:spPr>
        <a:xfrm>
          <a:off x="1574482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18" name="Line 80"/>
        <xdr:cNvSpPr>
          <a:spLocks/>
        </xdr:cNvSpPr>
      </xdr:nvSpPr>
      <xdr:spPr>
        <a:xfrm>
          <a:off x="1797367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19" name="Line 81"/>
        <xdr:cNvSpPr>
          <a:spLocks/>
        </xdr:cNvSpPr>
      </xdr:nvSpPr>
      <xdr:spPr>
        <a:xfrm>
          <a:off x="1797367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20" name="Line 82"/>
        <xdr:cNvSpPr>
          <a:spLocks/>
        </xdr:cNvSpPr>
      </xdr:nvSpPr>
      <xdr:spPr>
        <a:xfrm flipV="1">
          <a:off x="1574482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21" name="Line 83"/>
        <xdr:cNvSpPr>
          <a:spLocks/>
        </xdr:cNvSpPr>
      </xdr:nvSpPr>
      <xdr:spPr>
        <a:xfrm flipV="1">
          <a:off x="1797367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83</xdr:row>
      <xdr:rowOff>0</xdr:rowOff>
    </xdr:from>
    <xdr:to>
      <xdr:col>18</xdr:col>
      <xdr:colOff>0</xdr:colOff>
      <xdr:row>83</xdr:row>
      <xdr:rowOff>0</xdr:rowOff>
    </xdr:to>
    <xdr:sp>
      <xdr:nvSpPr>
        <xdr:cNvPr id="22" name="Line 84"/>
        <xdr:cNvSpPr>
          <a:spLocks/>
        </xdr:cNvSpPr>
      </xdr:nvSpPr>
      <xdr:spPr>
        <a:xfrm>
          <a:off x="20202525" y="25384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23" name="Line 85"/>
        <xdr:cNvSpPr>
          <a:spLocks/>
        </xdr:cNvSpPr>
      </xdr:nvSpPr>
      <xdr:spPr>
        <a:xfrm>
          <a:off x="1574482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24" name="Line 86"/>
        <xdr:cNvSpPr>
          <a:spLocks/>
        </xdr:cNvSpPr>
      </xdr:nvSpPr>
      <xdr:spPr>
        <a:xfrm>
          <a:off x="12401550" y="2511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25" name="Line 87"/>
        <xdr:cNvSpPr>
          <a:spLocks/>
        </xdr:cNvSpPr>
      </xdr:nvSpPr>
      <xdr:spPr>
        <a:xfrm>
          <a:off x="12401550" y="2511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26" name="Line 88"/>
        <xdr:cNvSpPr>
          <a:spLocks/>
        </xdr:cNvSpPr>
      </xdr:nvSpPr>
      <xdr:spPr>
        <a:xfrm flipV="1">
          <a:off x="15744825" y="2511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Line 4"/>
        <xdr:cNvSpPr>
          <a:spLocks/>
        </xdr:cNvSpPr>
      </xdr:nvSpPr>
      <xdr:spPr>
        <a:xfrm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Line 6"/>
        <xdr:cNvSpPr>
          <a:spLocks/>
        </xdr:cNvSpPr>
      </xdr:nvSpPr>
      <xdr:spPr>
        <a:xfrm>
          <a:off x="80962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" name="Line 11"/>
        <xdr:cNvSpPr>
          <a:spLocks/>
        </xdr:cNvSpPr>
      </xdr:nvSpPr>
      <xdr:spPr>
        <a:xfrm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5" name="Line 12"/>
        <xdr:cNvSpPr>
          <a:spLocks/>
        </xdr:cNvSpPr>
      </xdr:nvSpPr>
      <xdr:spPr>
        <a:xfrm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6" name="Line 15"/>
        <xdr:cNvSpPr>
          <a:spLocks/>
        </xdr:cNvSpPr>
      </xdr:nvSpPr>
      <xdr:spPr>
        <a:xfrm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7" name="Line 16"/>
        <xdr:cNvSpPr>
          <a:spLocks/>
        </xdr:cNvSpPr>
      </xdr:nvSpPr>
      <xdr:spPr>
        <a:xfrm flipV="1"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8" name="Line 19"/>
        <xdr:cNvSpPr>
          <a:spLocks/>
        </xdr:cNvSpPr>
      </xdr:nvSpPr>
      <xdr:spPr>
        <a:xfrm flipV="1">
          <a:off x="107632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9" name="Line 21"/>
        <xdr:cNvSpPr>
          <a:spLocks/>
        </xdr:cNvSpPr>
      </xdr:nvSpPr>
      <xdr:spPr>
        <a:xfrm>
          <a:off x="107632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29"/>
        <xdr:cNvSpPr>
          <a:spLocks/>
        </xdr:cNvSpPr>
      </xdr:nvSpPr>
      <xdr:spPr>
        <a:xfrm flipV="1"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1" name="Line 45"/>
        <xdr:cNvSpPr>
          <a:spLocks/>
        </xdr:cNvSpPr>
      </xdr:nvSpPr>
      <xdr:spPr>
        <a:xfrm>
          <a:off x="609600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" name="Line 46"/>
        <xdr:cNvSpPr>
          <a:spLocks/>
        </xdr:cNvSpPr>
      </xdr:nvSpPr>
      <xdr:spPr>
        <a:xfrm>
          <a:off x="609600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Line 50"/>
        <xdr:cNvSpPr>
          <a:spLocks/>
        </xdr:cNvSpPr>
      </xdr:nvSpPr>
      <xdr:spPr>
        <a:xfrm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" name="Line 51"/>
        <xdr:cNvSpPr>
          <a:spLocks/>
        </xdr:cNvSpPr>
      </xdr:nvSpPr>
      <xdr:spPr>
        <a:xfrm>
          <a:off x="80962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5" name="Line 52"/>
        <xdr:cNvSpPr>
          <a:spLocks/>
        </xdr:cNvSpPr>
      </xdr:nvSpPr>
      <xdr:spPr>
        <a:xfrm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6" name="Line 53"/>
        <xdr:cNvSpPr>
          <a:spLocks/>
        </xdr:cNvSpPr>
      </xdr:nvSpPr>
      <xdr:spPr>
        <a:xfrm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7" name="Line 54"/>
        <xdr:cNvSpPr>
          <a:spLocks/>
        </xdr:cNvSpPr>
      </xdr:nvSpPr>
      <xdr:spPr>
        <a:xfrm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8" name="Line 55"/>
        <xdr:cNvSpPr>
          <a:spLocks/>
        </xdr:cNvSpPr>
      </xdr:nvSpPr>
      <xdr:spPr>
        <a:xfrm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107632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1" name="Line 58"/>
        <xdr:cNvSpPr>
          <a:spLocks/>
        </xdr:cNvSpPr>
      </xdr:nvSpPr>
      <xdr:spPr>
        <a:xfrm>
          <a:off x="107632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9429750" y="110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3" name="Line 64"/>
        <xdr:cNvSpPr>
          <a:spLocks/>
        </xdr:cNvSpPr>
      </xdr:nvSpPr>
      <xdr:spPr>
        <a:xfrm>
          <a:off x="609600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4" name="Line 65"/>
        <xdr:cNvSpPr>
          <a:spLocks/>
        </xdr:cNvSpPr>
      </xdr:nvSpPr>
      <xdr:spPr>
        <a:xfrm>
          <a:off x="609600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0</xdr:rowOff>
    </xdr:from>
    <xdr:to>
      <xdr:col>14</xdr:col>
      <xdr:colOff>142875</xdr:colOff>
      <xdr:row>35</xdr:row>
      <xdr:rowOff>0</xdr:rowOff>
    </xdr:to>
    <xdr:sp>
      <xdr:nvSpPr>
        <xdr:cNvPr id="1" name="Rectangle 155"/>
        <xdr:cNvSpPr>
          <a:spLocks/>
        </xdr:cNvSpPr>
      </xdr:nvSpPr>
      <xdr:spPr>
        <a:xfrm>
          <a:off x="2581275" y="5105400"/>
          <a:ext cx="142875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62</xdr:row>
      <xdr:rowOff>0</xdr:rowOff>
    </xdr:from>
    <xdr:to>
      <xdr:col>32</xdr:col>
      <xdr:colOff>0</xdr:colOff>
      <xdr:row>64</xdr:row>
      <xdr:rowOff>0</xdr:rowOff>
    </xdr:to>
    <xdr:sp>
      <xdr:nvSpPr>
        <xdr:cNvPr id="2" name="Oval 160"/>
        <xdr:cNvSpPr>
          <a:spLocks/>
        </xdr:cNvSpPr>
      </xdr:nvSpPr>
      <xdr:spPr>
        <a:xfrm>
          <a:off x="5172075" y="9829800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65</xdr:row>
      <xdr:rowOff>85725</xdr:rowOff>
    </xdr:from>
    <xdr:to>
      <xdr:col>48</xdr:col>
      <xdr:colOff>0</xdr:colOff>
      <xdr:row>65</xdr:row>
      <xdr:rowOff>85725</xdr:rowOff>
    </xdr:to>
    <xdr:sp>
      <xdr:nvSpPr>
        <xdr:cNvPr id="3" name="Line 106"/>
        <xdr:cNvSpPr>
          <a:spLocks/>
        </xdr:cNvSpPr>
      </xdr:nvSpPr>
      <xdr:spPr>
        <a:xfrm flipH="1">
          <a:off x="80867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16</xdr:col>
      <xdr:colOff>0</xdr:colOff>
      <xdr:row>22</xdr:row>
      <xdr:rowOff>0</xdr:rowOff>
    </xdr:to>
    <xdr:sp>
      <xdr:nvSpPr>
        <xdr:cNvPr id="4" name="Line 148"/>
        <xdr:cNvSpPr>
          <a:spLocks/>
        </xdr:cNvSpPr>
      </xdr:nvSpPr>
      <xdr:spPr>
        <a:xfrm flipH="1">
          <a:off x="2581275" y="3429000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48</xdr:col>
      <xdr:colOff>0</xdr:colOff>
      <xdr:row>22</xdr:row>
      <xdr:rowOff>9525</xdr:rowOff>
    </xdr:to>
    <xdr:sp>
      <xdr:nvSpPr>
        <xdr:cNvPr id="5" name="Line 149"/>
        <xdr:cNvSpPr>
          <a:spLocks/>
        </xdr:cNvSpPr>
      </xdr:nvSpPr>
      <xdr:spPr>
        <a:xfrm>
          <a:off x="7762875" y="3429000"/>
          <a:ext cx="323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74</xdr:row>
      <xdr:rowOff>0</xdr:rowOff>
    </xdr:from>
    <xdr:to>
      <xdr:col>16</xdr:col>
      <xdr:colOff>0</xdr:colOff>
      <xdr:row>76</xdr:row>
      <xdr:rowOff>0</xdr:rowOff>
    </xdr:to>
    <xdr:sp>
      <xdr:nvSpPr>
        <xdr:cNvPr id="6" name="Line 150"/>
        <xdr:cNvSpPr>
          <a:spLocks/>
        </xdr:cNvSpPr>
      </xdr:nvSpPr>
      <xdr:spPr>
        <a:xfrm>
          <a:off x="2581275" y="11658600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74</xdr:row>
      <xdr:rowOff>0</xdr:rowOff>
    </xdr:from>
    <xdr:to>
      <xdr:col>48</xdr:col>
      <xdr:colOff>0</xdr:colOff>
      <xdr:row>76</xdr:row>
      <xdr:rowOff>0</xdr:rowOff>
    </xdr:to>
    <xdr:sp>
      <xdr:nvSpPr>
        <xdr:cNvPr id="7" name="Line 151"/>
        <xdr:cNvSpPr>
          <a:spLocks/>
        </xdr:cNvSpPr>
      </xdr:nvSpPr>
      <xdr:spPr>
        <a:xfrm flipH="1">
          <a:off x="7762875" y="11658600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142875</xdr:colOff>
      <xdr:row>65</xdr:row>
      <xdr:rowOff>0</xdr:rowOff>
    </xdr:to>
    <xdr:sp>
      <xdr:nvSpPr>
        <xdr:cNvPr id="8" name="Rectangle 153"/>
        <xdr:cNvSpPr>
          <a:spLocks/>
        </xdr:cNvSpPr>
      </xdr:nvSpPr>
      <xdr:spPr>
        <a:xfrm>
          <a:off x="2581275" y="9677400"/>
          <a:ext cx="142875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142875</xdr:colOff>
      <xdr:row>50</xdr:row>
      <xdr:rowOff>0</xdr:rowOff>
    </xdr:to>
    <xdr:sp>
      <xdr:nvSpPr>
        <xdr:cNvPr id="9" name="Rectangle 154"/>
        <xdr:cNvSpPr>
          <a:spLocks/>
        </xdr:cNvSpPr>
      </xdr:nvSpPr>
      <xdr:spPr>
        <a:xfrm>
          <a:off x="2581275" y="7391400"/>
          <a:ext cx="142875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61</xdr:row>
      <xdr:rowOff>0</xdr:rowOff>
    </xdr:from>
    <xdr:to>
      <xdr:col>48</xdr:col>
      <xdr:colOff>0</xdr:colOff>
      <xdr:row>65</xdr:row>
      <xdr:rowOff>0</xdr:rowOff>
    </xdr:to>
    <xdr:sp>
      <xdr:nvSpPr>
        <xdr:cNvPr id="10" name="Rectangle 156"/>
        <xdr:cNvSpPr>
          <a:spLocks/>
        </xdr:cNvSpPr>
      </xdr:nvSpPr>
      <xdr:spPr>
        <a:xfrm>
          <a:off x="7934325" y="9677400"/>
          <a:ext cx="15240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46</xdr:row>
      <xdr:rowOff>0</xdr:rowOff>
    </xdr:from>
    <xdr:to>
      <xdr:col>48</xdr:col>
      <xdr:colOff>0</xdr:colOff>
      <xdr:row>50</xdr:row>
      <xdr:rowOff>0</xdr:rowOff>
    </xdr:to>
    <xdr:sp>
      <xdr:nvSpPr>
        <xdr:cNvPr id="11" name="Rectangle 157"/>
        <xdr:cNvSpPr>
          <a:spLocks/>
        </xdr:cNvSpPr>
      </xdr:nvSpPr>
      <xdr:spPr>
        <a:xfrm>
          <a:off x="7934325" y="7391400"/>
          <a:ext cx="15240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31</xdr:row>
      <xdr:rowOff>0</xdr:rowOff>
    </xdr:from>
    <xdr:to>
      <xdr:col>48</xdr:col>
      <xdr:colOff>0</xdr:colOff>
      <xdr:row>35</xdr:row>
      <xdr:rowOff>0</xdr:rowOff>
    </xdr:to>
    <xdr:sp>
      <xdr:nvSpPr>
        <xdr:cNvPr id="12" name="Rectangle 158"/>
        <xdr:cNvSpPr>
          <a:spLocks/>
        </xdr:cNvSpPr>
      </xdr:nvSpPr>
      <xdr:spPr>
        <a:xfrm>
          <a:off x="7934325" y="5105400"/>
          <a:ext cx="15240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32</xdr:col>
      <xdr:colOff>0</xdr:colOff>
      <xdr:row>34</xdr:row>
      <xdr:rowOff>0</xdr:rowOff>
    </xdr:to>
    <xdr:sp>
      <xdr:nvSpPr>
        <xdr:cNvPr id="13" name="Oval 162"/>
        <xdr:cNvSpPr>
          <a:spLocks/>
        </xdr:cNvSpPr>
      </xdr:nvSpPr>
      <xdr:spPr>
        <a:xfrm>
          <a:off x="5172075" y="5257800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="75" zoomScaleNormal="75" zoomScalePageLayoutView="0" workbookViewId="0" topLeftCell="A1">
      <selection activeCell="D30" sqref="D30"/>
    </sheetView>
  </sheetViews>
  <sheetFormatPr defaultColWidth="9.00390625" defaultRowHeight="13.5"/>
  <cols>
    <col min="1" max="1" width="3.625" style="18" customWidth="1"/>
    <col min="2" max="2" width="13.75390625" style="18" customWidth="1"/>
    <col min="3" max="3" width="5.75390625" style="18" bestFit="1" customWidth="1"/>
    <col min="4" max="4" width="50.875" style="18" customWidth="1"/>
    <col min="5" max="5" width="42.25390625" style="18" customWidth="1"/>
    <col min="6" max="6" width="13.00390625" style="1" customWidth="1"/>
    <col min="7" max="7" width="5.375" style="18" customWidth="1"/>
    <col min="8" max="16384" width="9.00390625" style="18" customWidth="1"/>
  </cols>
  <sheetData>
    <row r="1" spans="1:6" s="29" customFormat="1" ht="30.75" customHeight="1">
      <c r="A1" s="29" t="s">
        <v>152</v>
      </c>
      <c r="F1" s="30"/>
    </row>
    <row r="2" spans="2:6" s="29" customFormat="1" ht="39" customHeight="1">
      <c r="B2" s="278" t="s">
        <v>129</v>
      </c>
      <c r="C2" s="279"/>
      <c r="D2" s="279"/>
      <c r="E2" s="279"/>
      <c r="F2" s="30"/>
    </row>
    <row r="3" spans="2:6" s="29" customFormat="1" ht="39" customHeight="1">
      <c r="B3" s="278" t="s">
        <v>57</v>
      </c>
      <c r="C3" s="279"/>
      <c r="D3" s="279"/>
      <c r="E3" s="79"/>
      <c r="F3" s="30"/>
    </row>
    <row r="4" spans="2:6" ht="34.5" customHeight="1">
      <c r="B4" s="23" t="s">
        <v>46</v>
      </c>
      <c r="C4" s="23" t="s">
        <v>50</v>
      </c>
      <c r="D4" s="23" t="s">
        <v>51</v>
      </c>
      <c r="E4" s="23" t="s">
        <v>12</v>
      </c>
      <c r="F4" s="31" t="s">
        <v>13</v>
      </c>
    </row>
    <row r="5" spans="2:7" ht="34.5" customHeight="1">
      <c r="B5" s="276" t="s">
        <v>32</v>
      </c>
      <c r="C5" s="44">
        <v>1</v>
      </c>
      <c r="D5" s="44" t="s">
        <v>105</v>
      </c>
      <c r="E5" s="44" t="s">
        <v>21</v>
      </c>
      <c r="F5" s="26"/>
      <c r="G5" s="26"/>
    </row>
    <row r="6" spans="2:5" ht="34.5" customHeight="1">
      <c r="B6" s="276"/>
      <c r="C6" s="44">
        <v>2</v>
      </c>
      <c r="D6" s="44" t="s">
        <v>44</v>
      </c>
      <c r="E6" s="44" t="s">
        <v>138</v>
      </c>
    </row>
    <row r="7" spans="2:5" ht="34.5" customHeight="1">
      <c r="B7" s="276"/>
      <c r="C7" s="44">
        <v>3</v>
      </c>
      <c r="D7" s="44" t="s">
        <v>132</v>
      </c>
      <c r="E7" s="44" t="s">
        <v>109</v>
      </c>
    </row>
    <row r="8" spans="2:5" ht="34.5" customHeight="1">
      <c r="B8" s="276"/>
      <c r="C8" s="44">
        <v>4</v>
      </c>
      <c r="D8" s="44" t="s">
        <v>108</v>
      </c>
      <c r="E8" s="44" t="s">
        <v>109</v>
      </c>
    </row>
    <row r="9" spans="2:7" ht="34.5" customHeight="1">
      <c r="B9" s="276" t="s">
        <v>33</v>
      </c>
      <c r="C9" s="44">
        <v>5</v>
      </c>
      <c r="D9" s="74" t="s">
        <v>106</v>
      </c>
      <c r="E9" s="44" t="s">
        <v>136</v>
      </c>
      <c r="F9" s="26"/>
      <c r="G9" s="26"/>
    </row>
    <row r="10" spans="2:5" ht="34.5" customHeight="1">
      <c r="B10" s="276"/>
      <c r="C10" s="44">
        <v>6</v>
      </c>
      <c r="D10" s="44" t="s">
        <v>107</v>
      </c>
      <c r="E10" s="44" t="s">
        <v>112</v>
      </c>
    </row>
    <row r="11" spans="2:6" ht="34.5" customHeight="1">
      <c r="B11" s="276"/>
      <c r="C11" s="44">
        <v>7</v>
      </c>
      <c r="D11" s="44" t="s">
        <v>134</v>
      </c>
      <c r="E11" s="44" t="s">
        <v>135</v>
      </c>
      <c r="F11" s="1" t="s">
        <v>14</v>
      </c>
    </row>
    <row r="12" spans="2:5" ht="34.5" customHeight="1">
      <c r="B12" s="276"/>
      <c r="C12" s="44">
        <v>8</v>
      </c>
      <c r="D12" s="44" t="s">
        <v>43</v>
      </c>
      <c r="E12" s="44" t="s">
        <v>109</v>
      </c>
    </row>
    <row r="13" spans="2:5" ht="34.5" customHeight="1">
      <c r="B13" s="276" t="s">
        <v>111</v>
      </c>
      <c r="C13" s="44">
        <v>9</v>
      </c>
      <c r="D13" s="44" t="s">
        <v>23</v>
      </c>
      <c r="E13" s="44" t="s">
        <v>110</v>
      </c>
    </row>
    <row r="14" spans="2:5" ht="34.5" customHeight="1">
      <c r="B14" s="276"/>
      <c r="C14" s="44">
        <v>10</v>
      </c>
      <c r="D14" s="44" t="s">
        <v>104</v>
      </c>
      <c r="E14" s="44" t="s">
        <v>21</v>
      </c>
    </row>
    <row r="15" spans="2:6" ht="34.5" customHeight="1">
      <c r="B15" s="276"/>
      <c r="C15" s="44">
        <v>11</v>
      </c>
      <c r="D15" s="44" t="s">
        <v>22</v>
      </c>
      <c r="E15" s="44" t="s">
        <v>135</v>
      </c>
      <c r="F15" s="31"/>
    </row>
    <row r="16" spans="2:6" ht="34.5" customHeight="1">
      <c r="B16" s="276"/>
      <c r="C16" s="44">
        <v>12</v>
      </c>
      <c r="D16" s="44" t="s">
        <v>45</v>
      </c>
      <c r="E16" s="44" t="s">
        <v>109</v>
      </c>
      <c r="F16" s="31"/>
    </row>
    <row r="17" spans="2:6" ht="34.5" customHeight="1">
      <c r="B17" s="277" t="s">
        <v>34</v>
      </c>
      <c r="C17" s="44">
        <v>13</v>
      </c>
      <c r="D17" s="44" t="s">
        <v>130</v>
      </c>
      <c r="E17" s="44" t="s">
        <v>131</v>
      </c>
      <c r="F17" s="18"/>
    </row>
    <row r="18" spans="2:6" ht="34.5" customHeight="1">
      <c r="B18" s="277"/>
      <c r="C18" s="44">
        <v>14</v>
      </c>
      <c r="D18" s="44" t="s">
        <v>103</v>
      </c>
      <c r="E18" s="44" t="s">
        <v>137</v>
      </c>
      <c r="F18" s="18"/>
    </row>
    <row r="19" spans="2:6" ht="34.5" customHeight="1">
      <c r="B19" s="277"/>
      <c r="C19" s="44">
        <v>15</v>
      </c>
      <c r="D19" s="44" t="s">
        <v>133</v>
      </c>
      <c r="E19" s="44" t="s">
        <v>135</v>
      </c>
      <c r="F19" s="18"/>
    </row>
    <row r="20" spans="2:6" ht="34.5" customHeight="1">
      <c r="B20" s="277"/>
      <c r="C20" s="44">
        <v>16</v>
      </c>
      <c r="D20" s="44" t="s">
        <v>143</v>
      </c>
      <c r="E20" s="44" t="s">
        <v>109</v>
      </c>
      <c r="F20" s="18"/>
    </row>
    <row r="21" spans="2:6" ht="19.5" customHeight="1">
      <c r="B21" s="65"/>
      <c r="C21" s="26"/>
      <c r="D21" s="1"/>
      <c r="E21" s="1"/>
      <c r="F21" s="18"/>
    </row>
    <row r="22" spans="2:5" ht="35.25" customHeight="1">
      <c r="B22" s="155" t="s">
        <v>153</v>
      </c>
      <c r="C22" s="154"/>
      <c r="D22" s="154"/>
      <c r="E22" s="87"/>
    </row>
    <row r="23" spans="2:5" ht="34.5" customHeight="1">
      <c r="B23" s="23" t="s">
        <v>46</v>
      </c>
      <c r="C23" s="23" t="s">
        <v>48</v>
      </c>
      <c r="D23" s="23" t="s">
        <v>18</v>
      </c>
      <c r="E23" s="23" t="s">
        <v>12</v>
      </c>
    </row>
    <row r="24" spans="2:5" ht="34.5" customHeight="1">
      <c r="B24" s="276" t="s">
        <v>32</v>
      </c>
      <c r="C24" s="23" t="s">
        <v>56</v>
      </c>
      <c r="D24" s="44" t="s">
        <v>113</v>
      </c>
      <c r="E24" s="44" t="s">
        <v>101</v>
      </c>
    </row>
    <row r="25" spans="2:5" ht="34.5" customHeight="1">
      <c r="B25" s="276"/>
      <c r="C25" s="23" t="s">
        <v>96</v>
      </c>
      <c r="D25" s="44" t="s">
        <v>114</v>
      </c>
      <c r="E25" s="44" t="s">
        <v>47</v>
      </c>
    </row>
    <row r="26" spans="2:5" ht="34.5" customHeight="1">
      <c r="B26" s="276"/>
      <c r="C26" s="23" t="s">
        <v>97</v>
      </c>
      <c r="D26" s="44" t="s">
        <v>116</v>
      </c>
      <c r="E26" s="44" t="s">
        <v>49</v>
      </c>
    </row>
    <row r="27" spans="2:5" ht="34.5" customHeight="1">
      <c r="B27" s="276"/>
      <c r="C27" s="23" t="s">
        <v>98</v>
      </c>
      <c r="D27" s="44" t="s">
        <v>154</v>
      </c>
      <c r="E27" s="44" t="s">
        <v>141</v>
      </c>
    </row>
    <row r="28" spans="2:5" ht="34.5" customHeight="1">
      <c r="B28" s="276" t="s">
        <v>33</v>
      </c>
      <c r="C28" s="23" t="s">
        <v>99</v>
      </c>
      <c r="D28" s="44" t="s">
        <v>115</v>
      </c>
      <c r="E28" s="44" t="s">
        <v>102</v>
      </c>
    </row>
    <row r="29" spans="2:5" ht="34.5" customHeight="1">
      <c r="B29" s="276"/>
      <c r="C29" s="23" t="s">
        <v>100</v>
      </c>
      <c r="D29" s="44" t="s">
        <v>265</v>
      </c>
      <c r="E29" s="44" t="s">
        <v>47</v>
      </c>
    </row>
    <row r="30" spans="2:5" ht="34.5" customHeight="1">
      <c r="B30" s="276"/>
      <c r="C30" s="23" t="s">
        <v>139</v>
      </c>
      <c r="D30" s="44" t="s">
        <v>128</v>
      </c>
      <c r="E30" s="44" t="s">
        <v>20</v>
      </c>
    </row>
    <row r="31" spans="2:5" ht="34.5" customHeight="1">
      <c r="B31" s="276"/>
      <c r="C31" s="23" t="s">
        <v>140</v>
      </c>
      <c r="D31" s="44" t="s">
        <v>142</v>
      </c>
      <c r="E31" s="44" t="s">
        <v>135</v>
      </c>
    </row>
    <row r="32" ht="32.25" customHeight="1">
      <c r="B32" s="1"/>
    </row>
    <row r="33" ht="32.25" customHeight="1">
      <c r="A33" s="8" t="s">
        <v>17</v>
      </c>
    </row>
    <row r="34" ht="39" customHeight="1">
      <c r="B34" s="18" t="s">
        <v>15</v>
      </c>
    </row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</sheetData>
  <sheetProtection/>
  <mergeCells count="8">
    <mergeCell ref="B24:B27"/>
    <mergeCell ref="B28:B31"/>
    <mergeCell ref="B9:B12"/>
    <mergeCell ref="B13:B16"/>
    <mergeCell ref="B17:B20"/>
    <mergeCell ref="B2:E2"/>
    <mergeCell ref="B3:D3"/>
    <mergeCell ref="B5:B8"/>
  </mergeCells>
  <printOptions/>
  <pageMargins left="0.3937007874015748" right="0.31496062992125984" top="0.2755905511811024" bottom="0" header="0" footer="0"/>
  <pageSetup fitToWidth="0" fitToHeight="1" orientation="portrait" paperSize="9" scale="7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AE60"/>
  <sheetViews>
    <sheetView showGridLines="0" zoomScale="50" zoomScaleNormal="50" zoomScaleSheetLayoutView="50" zoomScalePageLayoutView="0" workbookViewId="0" topLeftCell="A1">
      <selection activeCell="Z36" sqref="Z36:AB37"/>
    </sheetView>
  </sheetViews>
  <sheetFormatPr defaultColWidth="8.875" defaultRowHeight="13.5"/>
  <cols>
    <col min="1" max="1" width="5.125" style="7" customWidth="1"/>
    <col min="2" max="2" width="8.875" style="7" customWidth="1"/>
    <col min="3" max="3" width="3.125" style="7" customWidth="1"/>
    <col min="4" max="4" width="4.625" style="7" bestFit="1" customWidth="1"/>
    <col min="5" max="5" width="2.75390625" style="7" hidden="1" customWidth="1"/>
    <col min="6" max="6" width="46.875" style="7" customWidth="1"/>
    <col min="7" max="11" width="3.625" style="7" customWidth="1"/>
    <col min="12" max="12" width="7.75390625" style="7" customWidth="1"/>
    <col min="13" max="13" width="4.75390625" style="7" customWidth="1"/>
    <col min="14" max="14" width="9.375" style="7" customWidth="1"/>
    <col min="15" max="15" width="7.75390625" style="7" customWidth="1"/>
    <col min="16" max="16" width="1.4921875" style="7" customWidth="1"/>
    <col min="17" max="17" width="5.625" style="7" customWidth="1"/>
    <col min="18" max="18" width="2.75390625" style="7" customWidth="1"/>
    <col min="19" max="20" width="5.625" style="7" customWidth="1"/>
    <col min="21" max="21" width="2.75390625" style="7" customWidth="1"/>
    <col min="22" max="23" width="5.625" style="7" customWidth="1"/>
    <col min="24" max="24" width="2.75390625" style="7" customWidth="1"/>
    <col min="25" max="26" width="5.625" style="7" customWidth="1"/>
    <col min="27" max="27" width="2.75390625" style="7" customWidth="1"/>
    <col min="28" max="28" width="5.625" style="7" customWidth="1"/>
    <col min="29" max="29" width="3.125" style="7" customWidth="1"/>
    <col min="30" max="30" width="3.25390625" style="7" customWidth="1"/>
    <col min="31" max="31" width="2.75390625" style="7" customWidth="1"/>
    <col min="32" max="32" width="5.50390625" style="7" customWidth="1"/>
    <col min="33" max="16384" width="8.875" style="7" customWidth="1"/>
  </cols>
  <sheetData>
    <row r="1" ht="24.75" customHeight="1">
      <c r="C1" s="85" t="s">
        <v>13</v>
      </c>
    </row>
    <row r="2" spans="4:16" ht="24.75" customHeight="1">
      <c r="D2" s="287" t="s">
        <v>150</v>
      </c>
      <c r="E2" s="288"/>
      <c r="F2" s="288"/>
      <c r="G2" s="288"/>
      <c r="H2" s="288"/>
      <c r="I2" s="288"/>
      <c r="J2" s="288"/>
      <c r="K2" s="288"/>
      <c r="L2" s="288"/>
      <c r="M2" s="288"/>
      <c r="N2" s="84"/>
      <c r="O2" s="84"/>
      <c r="P2" s="84"/>
    </row>
    <row r="3" spans="4:16" ht="24.75" customHeight="1">
      <c r="D3" s="82"/>
      <c r="E3" s="83"/>
      <c r="F3" s="83"/>
      <c r="G3" s="83"/>
      <c r="H3" s="83"/>
      <c r="I3" s="83"/>
      <c r="J3" s="83"/>
      <c r="K3" s="83"/>
      <c r="L3" s="83"/>
      <c r="M3" s="83"/>
      <c r="N3" s="84"/>
      <c r="O3" s="84"/>
      <c r="P3" s="84"/>
    </row>
    <row r="4" spans="4:31" ht="24.75" customHeight="1">
      <c r="D4" s="289" t="s">
        <v>58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AC4" s="8"/>
      <c r="AD4" s="8"/>
      <c r="AE4" s="8"/>
    </row>
    <row r="5" spans="4:31" ht="24.75" customHeight="1"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AC5" s="8"/>
      <c r="AD5" s="8"/>
      <c r="AE5" s="8"/>
    </row>
    <row r="6" spans="6:31" ht="24.75" customHeight="1">
      <c r="F6" s="9" t="s">
        <v>19</v>
      </c>
      <c r="G6" s="9"/>
      <c r="H6" s="1"/>
      <c r="I6" s="1"/>
      <c r="J6" s="1"/>
      <c r="K6" s="1"/>
      <c r="L6" s="1"/>
      <c r="M6" s="1"/>
      <c r="N6" s="1"/>
      <c r="O6" s="1"/>
      <c r="P6" s="1"/>
      <c r="AC6" s="8"/>
      <c r="AD6" s="8"/>
      <c r="AE6" s="8"/>
    </row>
    <row r="7" spans="4:31" ht="24.75" customHeight="1">
      <c r="D7" s="10"/>
      <c r="E7" s="4"/>
      <c r="F7" s="5"/>
      <c r="G7" s="307" t="s">
        <v>4</v>
      </c>
      <c r="H7" s="308"/>
      <c r="I7" s="308"/>
      <c r="J7" s="308"/>
      <c r="K7" s="309"/>
      <c r="L7" s="48" t="s">
        <v>0</v>
      </c>
      <c r="M7" s="304" t="s">
        <v>3</v>
      </c>
      <c r="N7" s="305"/>
      <c r="O7" s="48" t="s">
        <v>1</v>
      </c>
      <c r="P7" s="49"/>
      <c r="Q7" s="306">
        <f>+E8</f>
        <v>1</v>
      </c>
      <c r="R7" s="306"/>
      <c r="S7" s="305"/>
      <c r="T7" s="306">
        <f>+E10</f>
        <v>2</v>
      </c>
      <c r="U7" s="306"/>
      <c r="V7" s="305"/>
      <c r="W7" s="304">
        <f>+E12</f>
        <v>3</v>
      </c>
      <c r="X7" s="306"/>
      <c r="Y7" s="305"/>
      <c r="Z7" s="304">
        <f>+E14</f>
        <v>4</v>
      </c>
      <c r="AA7" s="306"/>
      <c r="AB7" s="305"/>
      <c r="AC7" s="12"/>
      <c r="AD7" s="11"/>
      <c r="AE7" s="11"/>
    </row>
    <row r="8" spans="4:31" ht="24.75" customHeight="1">
      <c r="D8" s="285">
        <v>1</v>
      </c>
      <c r="E8" s="285">
        <v>1</v>
      </c>
      <c r="F8" s="290" t="str">
        <f>VLOOKUP(E8,'参加チーム'!$C$5:$D$30,2)</f>
        <v>　鳥川ライジングファルコン</v>
      </c>
      <c r="G8" s="292">
        <f>COUNTIF($Q$8:$AB$8,"○")</f>
        <v>2</v>
      </c>
      <c r="H8" s="283" t="s">
        <v>2</v>
      </c>
      <c r="I8" s="283">
        <f>COUNTIF($Q$8:$AB$8,"△")</f>
        <v>0</v>
      </c>
      <c r="J8" s="283" t="s">
        <v>2</v>
      </c>
      <c r="K8" s="284">
        <f>COUNTIF($Q$8:$AB$8,"×")</f>
        <v>1</v>
      </c>
      <c r="L8" s="301">
        <f>G8*2+I8*1</f>
        <v>4</v>
      </c>
      <c r="M8" s="50" t="s">
        <v>255</v>
      </c>
      <c r="N8" s="51">
        <f>T9+W9+Z9</f>
        <v>31</v>
      </c>
      <c r="O8" s="301">
        <f>RANK(L8,$L$8:$L$15,0)</f>
        <v>2</v>
      </c>
      <c r="P8" s="49"/>
      <c r="Q8" s="295"/>
      <c r="R8" s="296"/>
      <c r="S8" s="297"/>
      <c r="T8" s="280" t="str">
        <f>IF(T9&gt;V9,"○",(IF(T9=V9,"△","×")))</f>
        <v>×</v>
      </c>
      <c r="U8" s="281"/>
      <c r="V8" s="282"/>
      <c r="W8" s="280" t="str">
        <f>IF(W9&gt;Y9,"○",(IF(W9=Y9,"△","×")))</f>
        <v>○</v>
      </c>
      <c r="X8" s="281"/>
      <c r="Y8" s="282"/>
      <c r="Z8" s="280" t="str">
        <f>IF(Z9&gt;AB9,"○",(IF(Z9=AB9,"△","×")))</f>
        <v>○</v>
      </c>
      <c r="AA8" s="281"/>
      <c r="AB8" s="282"/>
      <c r="AC8" s="13"/>
      <c r="AD8" s="11"/>
      <c r="AE8" s="11"/>
    </row>
    <row r="9" spans="4:31" ht="24.75" customHeight="1">
      <c r="D9" s="286"/>
      <c r="E9" s="286"/>
      <c r="F9" s="291"/>
      <c r="G9" s="293"/>
      <c r="H9" s="294"/>
      <c r="I9" s="294"/>
      <c r="J9" s="294"/>
      <c r="K9" s="303"/>
      <c r="L9" s="302"/>
      <c r="M9" s="52" t="s">
        <v>256</v>
      </c>
      <c r="N9" s="53">
        <f>V9+Y9+AB9</f>
        <v>22</v>
      </c>
      <c r="O9" s="302"/>
      <c r="P9" s="49"/>
      <c r="Q9" s="298"/>
      <c r="R9" s="299"/>
      <c r="S9" s="300"/>
      <c r="T9" s="54">
        <f>'全タイムスケジュール'!$G12</f>
        <v>9</v>
      </c>
      <c r="U9" s="55" t="s">
        <v>2</v>
      </c>
      <c r="V9" s="56">
        <f>'全タイムスケジュール'!$I12</f>
        <v>10</v>
      </c>
      <c r="W9" s="54">
        <f>'全タイムスケジュール'!$G18</f>
        <v>11</v>
      </c>
      <c r="X9" s="55" t="s">
        <v>2</v>
      </c>
      <c r="Y9" s="56">
        <f>'全タイムスケジュール'!$I18</f>
        <v>5</v>
      </c>
      <c r="Z9" s="57">
        <f>'全タイムスケジュール'!$G24</f>
        <v>11</v>
      </c>
      <c r="AA9" s="55" t="s">
        <v>2</v>
      </c>
      <c r="AB9" s="56">
        <f>'全タイムスケジュール'!$I24</f>
        <v>7</v>
      </c>
      <c r="AC9" s="3"/>
      <c r="AD9" s="6"/>
      <c r="AE9" s="3"/>
    </row>
    <row r="10" spans="4:31" ht="24.75" customHeight="1">
      <c r="D10" s="285">
        <v>2</v>
      </c>
      <c r="E10" s="285">
        <v>2</v>
      </c>
      <c r="F10" s="290" t="str">
        <f>VLOOKUP(E10,'参加チーム'!$C$5:$D$30,2)</f>
        <v>　笠間ピュアスターズ</v>
      </c>
      <c r="G10" s="292">
        <f>COUNTIF($Q$10:$AB$10,"○")</f>
        <v>3</v>
      </c>
      <c r="H10" s="283" t="s">
        <v>2</v>
      </c>
      <c r="I10" s="283">
        <f>COUNTIF($Q$10:$AB$10,"△")</f>
        <v>0</v>
      </c>
      <c r="J10" s="283" t="s">
        <v>2</v>
      </c>
      <c r="K10" s="284">
        <f>COUNTIF($Q$10:$AB$10,"×")</f>
        <v>0</v>
      </c>
      <c r="L10" s="301">
        <f>G10*2+I10*1</f>
        <v>6</v>
      </c>
      <c r="M10" s="50" t="s">
        <v>255</v>
      </c>
      <c r="N10" s="51">
        <f>Q11+W11+Z11</f>
        <v>29</v>
      </c>
      <c r="O10" s="301">
        <f>RANK(L10,$L$8:$L$15,0)</f>
        <v>1</v>
      </c>
      <c r="P10" s="49"/>
      <c r="Q10" s="280" t="str">
        <f>IF(Q11&gt;S11,"○",(IF(Q11=S11,"△","×")))</f>
        <v>○</v>
      </c>
      <c r="R10" s="281"/>
      <c r="S10" s="282"/>
      <c r="T10" s="295"/>
      <c r="U10" s="296"/>
      <c r="V10" s="297"/>
      <c r="W10" s="280" t="str">
        <f>IF(W11&gt;Y11,"○",(IF(W11=Y11,"△","×")))</f>
        <v>○</v>
      </c>
      <c r="X10" s="281"/>
      <c r="Y10" s="282"/>
      <c r="Z10" s="280" t="str">
        <f>IF(Z11&gt;AB11,"○",(IF(Z11=AB11,"△","×")))</f>
        <v>○</v>
      </c>
      <c r="AA10" s="281"/>
      <c r="AB10" s="282"/>
      <c r="AC10" s="13"/>
      <c r="AD10" s="11"/>
      <c r="AE10" s="11"/>
    </row>
    <row r="11" spans="4:31" ht="24.75" customHeight="1">
      <c r="D11" s="286"/>
      <c r="E11" s="286"/>
      <c r="F11" s="291"/>
      <c r="G11" s="293"/>
      <c r="H11" s="294"/>
      <c r="I11" s="294"/>
      <c r="J11" s="294"/>
      <c r="K11" s="303"/>
      <c r="L11" s="302"/>
      <c r="M11" s="52" t="s">
        <v>256</v>
      </c>
      <c r="N11" s="53">
        <f>S11+Y11+AB11</f>
        <v>21</v>
      </c>
      <c r="O11" s="302"/>
      <c r="P11" s="49"/>
      <c r="Q11" s="54">
        <f>'全タイムスケジュール'!I12</f>
        <v>10</v>
      </c>
      <c r="R11" s="55" t="s">
        <v>2</v>
      </c>
      <c r="S11" s="56">
        <f>'全タイムスケジュール'!G12</f>
        <v>9</v>
      </c>
      <c r="T11" s="298"/>
      <c r="U11" s="299"/>
      <c r="V11" s="300"/>
      <c r="W11" s="54">
        <f>'全タイムスケジュール'!$G26</f>
        <v>8</v>
      </c>
      <c r="X11" s="55" t="s">
        <v>2</v>
      </c>
      <c r="Y11" s="56">
        <f>'全タイムスケジュール'!$I26</f>
        <v>7</v>
      </c>
      <c r="Z11" s="57">
        <f>'全タイムスケジュール'!$G20</f>
        <v>11</v>
      </c>
      <c r="AA11" s="55" t="s">
        <v>2</v>
      </c>
      <c r="AB11" s="56">
        <f>'全タイムスケジュール'!$I20</f>
        <v>5</v>
      </c>
      <c r="AC11" s="3"/>
      <c r="AD11" s="6"/>
      <c r="AE11" s="3"/>
    </row>
    <row r="12" spans="4:31" ht="24.75" customHeight="1">
      <c r="D12" s="285">
        <v>3</v>
      </c>
      <c r="E12" s="285">
        <v>3</v>
      </c>
      <c r="F12" s="290" t="str">
        <f>VLOOKUP(E12,'参加チーム'!$C$5:$D$30,2)</f>
        <v>　門田Purple Soul</v>
      </c>
      <c r="G12" s="292">
        <f>COUNTIF($Q$12:$AB$12,"○")</f>
        <v>0</v>
      </c>
      <c r="H12" s="283" t="s">
        <v>2</v>
      </c>
      <c r="I12" s="283">
        <f>COUNTIF($Q$12:$AB$12,"△")</f>
        <v>0</v>
      </c>
      <c r="J12" s="283" t="s">
        <v>2</v>
      </c>
      <c r="K12" s="284">
        <f>COUNTIF($Q$12:$AB$12,"×")</f>
        <v>3</v>
      </c>
      <c r="L12" s="301">
        <f>G12*2+I12*1</f>
        <v>0</v>
      </c>
      <c r="M12" s="50" t="s">
        <v>255</v>
      </c>
      <c r="N12" s="51">
        <f>Q13+T13+Z13</f>
        <v>16</v>
      </c>
      <c r="O12" s="301">
        <f>RANK(L12,$L$8:$L$15,0)</f>
        <v>4</v>
      </c>
      <c r="P12" s="49"/>
      <c r="Q12" s="280" t="str">
        <f>IF(Q13&gt;S13,"○",(IF(Q13=S13,"△","×")))</f>
        <v>×</v>
      </c>
      <c r="R12" s="281"/>
      <c r="S12" s="282"/>
      <c r="T12" s="280" t="str">
        <f>IF(T13&gt;V13,"○",(IF(T13=V13,"△","×")))</f>
        <v>×</v>
      </c>
      <c r="U12" s="281"/>
      <c r="V12" s="282"/>
      <c r="W12" s="295"/>
      <c r="X12" s="296"/>
      <c r="Y12" s="297"/>
      <c r="Z12" s="280" t="str">
        <f>IF(Z13&gt;AB13,"○",(IF(Z13=AB13,"△","×")))</f>
        <v>×</v>
      </c>
      <c r="AA12" s="281"/>
      <c r="AB12" s="282"/>
      <c r="AC12" s="13"/>
      <c r="AD12" s="11"/>
      <c r="AE12" s="11"/>
    </row>
    <row r="13" spans="4:31" ht="24.75" customHeight="1">
      <c r="D13" s="286"/>
      <c r="E13" s="286"/>
      <c r="F13" s="291"/>
      <c r="G13" s="293"/>
      <c r="H13" s="294"/>
      <c r="I13" s="294"/>
      <c r="J13" s="294"/>
      <c r="K13" s="303"/>
      <c r="L13" s="302"/>
      <c r="M13" s="52" t="s">
        <v>256</v>
      </c>
      <c r="N13" s="53">
        <f>S13+V13+AB13</f>
        <v>30</v>
      </c>
      <c r="O13" s="302"/>
      <c r="P13" s="49"/>
      <c r="Q13" s="58">
        <f>IF(Y9="","",Y9)</f>
        <v>5</v>
      </c>
      <c r="R13" s="55" t="s">
        <v>2</v>
      </c>
      <c r="S13" s="56">
        <f>IF(W9="","",W9)</f>
        <v>11</v>
      </c>
      <c r="T13" s="54">
        <f>IF(Y11="","",Y11)</f>
        <v>7</v>
      </c>
      <c r="U13" s="55" t="s">
        <v>2</v>
      </c>
      <c r="V13" s="56">
        <f>IF(W11="","",W11)</f>
        <v>8</v>
      </c>
      <c r="W13" s="298"/>
      <c r="X13" s="299"/>
      <c r="Y13" s="300"/>
      <c r="Z13" s="57">
        <f>'全タイムスケジュール'!$G14</f>
        <v>4</v>
      </c>
      <c r="AA13" s="55" t="s">
        <v>2</v>
      </c>
      <c r="AB13" s="56">
        <f>'全タイムスケジュール'!$I14</f>
        <v>11</v>
      </c>
      <c r="AC13" s="3"/>
      <c r="AD13" s="6"/>
      <c r="AE13" s="3"/>
    </row>
    <row r="14" spans="4:31" ht="24.75" customHeight="1">
      <c r="D14" s="285">
        <v>4</v>
      </c>
      <c r="E14" s="285">
        <v>4</v>
      </c>
      <c r="F14" s="290" t="str">
        <f>VLOOKUP(E14,'参加チーム'!$C$5:$D$30,2)</f>
        <v>　Ａｏｉトップガン</v>
      </c>
      <c r="G14" s="292">
        <f>COUNTIF($Q$14:$AB$14,"○")</f>
        <v>1</v>
      </c>
      <c r="H14" s="283" t="s">
        <v>2</v>
      </c>
      <c r="I14" s="283">
        <f>COUNTIF($Q$14:$AB$14,"△")</f>
        <v>0</v>
      </c>
      <c r="J14" s="283" t="s">
        <v>2</v>
      </c>
      <c r="K14" s="284">
        <f>COUNTIF($Q$14:$AB$14,"×")</f>
        <v>2</v>
      </c>
      <c r="L14" s="301">
        <f>G14*2+I14*1</f>
        <v>2</v>
      </c>
      <c r="M14" s="50" t="s">
        <v>255</v>
      </c>
      <c r="N14" s="51">
        <f>T15+W15+Q15</f>
        <v>23</v>
      </c>
      <c r="O14" s="301">
        <f>RANK(L14,$L$8:$L$15,0)</f>
        <v>3</v>
      </c>
      <c r="P14" s="49"/>
      <c r="Q14" s="280" t="str">
        <f>IF(Q15&gt;S15,"○",(IF(Q15=S15,"△","×")))</f>
        <v>×</v>
      </c>
      <c r="R14" s="281"/>
      <c r="S14" s="282"/>
      <c r="T14" s="280" t="str">
        <f>IF(T15&gt;V15,"○",(IF(T15=V15,"△","×")))</f>
        <v>×</v>
      </c>
      <c r="U14" s="281"/>
      <c r="V14" s="282"/>
      <c r="W14" s="280" t="str">
        <f>IF(W15&gt;Y15,"○",(IF(W15=Y15,"△","×")))</f>
        <v>○</v>
      </c>
      <c r="X14" s="281"/>
      <c r="Y14" s="282"/>
      <c r="Z14" s="295"/>
      <c r="AA14" s="296"/>
      <c r="AB14" s="297"/>
      <c r="AC14" s="13"/>
      <c r="AD14" s="11"/>
      <c r="AE14" s="11"/>
    </row>
    <row r="15" spans="4:31" ht="24.75" customHeight="1">
      <c r="D15" s="286"/>
      <c r="E15" s="286"/>
      <c r="F15" s="291"/>
      <c r="G15" s="293"/>
      <c r="H15" s="294"/>
      <c r="I15" s="294"/>
      <c r="J15" s="294"/>
      <c r="K15" s="303"/>
      <c r="L15" s="302"/>
      <c r="M15" s="52" t="s">
        <v>256</v>
      </c>
      <c r="N15" s="53">
        <f>S15+V15+Y15</f>
        <v>26</v>
      </c>
      <c r="O15" s="302"/>
      <c r="P15" s="49"/>
      <c r="Q15" s="54">
        <f>IF(AB9="","",AB9)</f>
        <v>7</v>
      </c>
      <c r="R15" s="55" t="s">
        <v>2</v>
      </c>
      <c r="S15" s="56">
        <f>IF(Z9="","",Z9)</f>
        <v>11</v>
      </c>
      <c r="T15" s="54">
        <f>IF(AB11="","",AB11)</f>
        <v>5</v>
      </c>
      <c r="U15" s="55" t="s">
        <v>2</v>
      </c>
      <c r="V15" s="56">
        <f>IF(Z11="","",Z11)</f>
        <v>11</v>
      </c>
      <c r="W15" s="54">
        <f>IF(AB13="","",AB13)</f>
        <v>11</v>
      </c>
      <c r="X15" s="55" t="s">
        <v>2</v>
      </c>
      <c r="Y15" s="56">
        <f>IF(Z13="","",Z13)</f>
        <v>4</v>
      </c>
      <c r="Z15" s="298"/>
      <c r="AA15" s="299"/>
      <c r="AB15" s="300"/>
      <c r="AC15" s="3"/>
      <c r="AD15" s="6"/>
      <c r="AE15" s="3"/>
    </row>
    <row r="16" spans="7:28" ht="24.75" customHeight="1">
      <c r="G16" s="59"/>
      <c r="H16" s="59"/>
      <c r="I16" s="59"/>
      <c r="J16" s="59"/>
      <c r="K16" s="59"/>
      <c r="L16" s="60"/>
      <c r="M16" s="60"/>
      <c r="N16" s="60"/>
      <c r="O16" s="60"/>
      <c r="P16" s="60"/>
      <c r="Q16" s="60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6:28" ht="24.75" customHeight="1">
      <c r="F17" s="9" t="s">
        <v>8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4:31" ht="24.75" customHeight="1">
      <c r="D18" s="10"/>
      <c r="E18" s="4"/>
      <c r="F18" s="5"/>
      <c r="G18" s="307" t="s">
        <v>4</v>
      </c>
      <c r="H18" s="308"/>
      <c r="I18" s="308"/>
      <c r="J18" s="308"/>
      <c r="K18" s="309"/>
      <c r="L18" s="48" t="s">
        <v>0</v>
      </c>
      <c r="M18" s="304" t="s">
        <v>3</v>
      </c>
      <c r="N18" s="305"/>
      <c r="O18" s="48" t="s">
        <v>1</v>
      </c>
      <c r="P18" s="49"/>
      <c r="Q18" s="306">
        <v>1</v>
      </c>
      <c r="R18" s="306"/>
      <c r="S18" s="305"/>
      <c r="T18" s="306">
        <v>2</v>
      </c>
      <c r="U18" s="306"/>
      <c r="V18" s="305"/>
      <c r="W18" s="304">
        <v>3</v>
      </c>
      <c r="X18" s="306"/>
      <c r="Y18" s="305"/>
      <c r="Z18" s="304">
        <v>4</v>
      </c>
      <c r="AA18" s="306"/>
      <c r="AB18" s="305"/>
      <c r="AC18" s="12"/>
      <c r="AD18" s="11"/>
      <c r="AE18" s="11"/>
    </row>
    <row r="19" spans="4:31" ht="24.75" customHeight="1">
      <c r="D19" s="285">
        <v>1</v>
      </c>
      <c r="E19" s="285">
        <v>5</v>
      </c>
      <c r="F19" s="290" t="str">
        <f>VLOOKUP(E19,'参加チーム'!$C$5:$D$30,2)</f>
        <v>　吉田☆ラッキースターズ</v>
      </c>
      <c r="G19" s="292">
        <f>COUNTIF($Q$19:$AB$19,"○")</f>
        <v>2</v>
      </c>
      <c r="H19" s="283" t="s">
        <v>2</v>
      </c>
      <c r="I19" s="283">
        <f>COUNTIF($Q$19:$AB$19,"△")</f>
        <v>0</v>
      </c>
      <c r="J19" s="283" t="s">
        <v>2</v>
      </c>
      <c r="K19" s="284">
        <f>COUNTIF($Q$19:$AB$19,"×")</f>
        <v>1</v>
      </c>
      <c r="L19" s="301">
        <f>G19*2+I19*1</f>
        <v>4</v>
      </c>
      <c r="M19" s="50" t="s">
        <v>255</v>
      </c>
      <c r="N19" s="51">
        <f>T20+W20+Z20</f>
        <v>28</v>
      </c>
      <c r="O19" s="301">
        <f>RANK(L19,$L$19:$L$26,0)</f>
        <v>2</v>
      </c>
      <c r="P19" s="49"/>
      <c r="Q19" s="295"/>
      <c r="R19" s="296"/>
      <c r="S19" s="297"/>
      <c r="T19" s="281" t="str">
        <f>IF(T20&gt;V20,"○",(IF(T20=V20,"△","×")))</f>
        <v>○</v>
      </c>
      <c r="U19" s="283"/>
      <c r="V19" s="284"/>
      <c r="W19" s="281" t="str">
        <f>IF(W20&gt;Y20,"○",(IF(W20=Y20,"△","×")))</f>
        <v>×</v>
      </c>
      <c r="X19" s="283"/>
      <c r="Y19" s="284"/>
      <c r="Z19" s="281" t="str">
        <f>IF(Z20&gt;AB20,"○",(IF(Z20=AB20,"△","×")))</f>
        <v>○</v>
      </c>
      <c r="AA19" s="283"/>
      <c r="AB19" s="284"/>
      <c r="AC19" s="13"/>
      <c r="AD19" s="11"/>
      <c r="AE19" s="11"/>
    </row>
    <row r="20" spans="4:31" ht="24.75" customHeight="1">
      <c r="D20" s="286"/>
      <c r="E20" s="286"/>
      <c r="F20" s="291"/>
      <c r="G20" s="293"/>
      <c r="H20" s="294"/>
      <c r="I20" s="294"/>
      <c r="J20" s="294"/>
      <c r="K20" s="303"/>
      <c r="L20" s="302"/>
      <c r="M20" s="52" t="s">
        <v>256</v>
      </c>
      <c r="N20" s="53">
        <f>V20+Y20+AB20</f>
        <v>20</v>
      </c>
      <c r="O20" s="302"/>
      <c r="P20" s="49"/>
      <c r="Q20" s="298"/>
      <c r="R20" s="299"/>
      <c r="S20" s="300"/>
      <c r="T20" s="54">
        <f>'全タイムスケジュール'!$R12</f>
        <v>11</v>
      </c>
      <c r="U20" s="55" t="s">
        <v>2</v>
      </c>
      <c r="V20" s="56">
        <f>'全タイムスケジュール'!$T12</f>
        <v>6</v>
      </c>
      <c r="W20" s="54">
        <f>'全タイムスケジュール'!$R18</f>
        <v>7</v>
      </c>
      <c r="X20" s="55" t="s">
        <v>2</v>
      </c>
      <c r="Y20" s="56">
        <f>'全タイムスケジュール'!$T18</f>
        <v>9</v>
      </c>
      <c r="Z20" s="57">
        <f>'全タイムスケジュール'!$R24</f>
        <v>10</v>
      </c>
      <c r="AA20" s="55" t="s">
        <v>2</v>
      </c>
      <c r="AB20" s="56">
        <f>'全タイムスケジュール'!$T24</f>
        <v>5</v>
      </c>
      <c r="AC20" s="3"/>
      <c r="AD20" s="6"/>
      <c r="AE20" s="3"/>
    </row>
    <row r="21" spans="4:31" ht="24.75" customHeight="1">
      <c r="D21" s="285">
        <v>2</v>
      </c>
      <c r="E21" s="285">
        <v>6</v>
      </c>
      <c r="F21" s="290" t="str">
        <f>VLOOKUP(E21,'参加チーム'!$C$5:$D$30,2)</f>
        <v>　レアルオーディエンス</v>
      </c>
      <c r="G21" s="292">
        <f>COUNTIF($Q$21:$AB$21,"○")</f>
        <v>1</v>
      </c>
      <c r="H21" s="283" t="s">
        <v>2</v>
      </c>
      <c r="I21" s="283">
        <f>COUNTIF($Q$21:$AB$21,"△")</f>
        <v>0</v>
      </c>
      <c r="J21" s="283" t="s">
        <v>2</v>
      </c>
      <c r="K21" s="284">
        <f>COUNTIF($Q$21:$AB$21,"×")</f>
        <v>2</v>
      </c>
      <c r="L21" s="301">
        <f>G21*2+I21*1</f>
        <v>2</v>
      </c>
      <c r="M21" s="50" t="s">
        <v>255</v>
      </c>
      <c r="N21" s="51">
        <f>Q22+W22+Z22</f>
        <v>21</v>
      </c>
      <c r="O21" s="301">
        <f>RANK(L21,$L$19:$L$26,0)</f>
        <v>3</v>
      </c>
      <c r="P21" s="49"/>
      <c r="Q21" s="281" t="str">
        <f>IF(Q22&gt;S22,"○",(IF(Q22=S22,"△","×")))</f>
        <v>×</v>
      </c>
      <c r="R21" s="283"/>
      <c r="S21" s="284"/>
      <c r="T21" s="295"/>
      <c r="U21" s="296"/>
      <c r="V21" s="297"/>
      <c r="W21" s="281" t="str">
        <f>IF(W22&gt;Y22,"○",(IF(W22=Y22,"△","×")))</f>
        <v>×</v>
      </c>
      <c r="X21" s="283"/>
      <c r="Y21" s="284"/>
      <c r="Z21" s="281" t="str">
        <f>IF(Z22&gt;AB22,"○",(IF(Z22=AB22,"△","×")))</f>
        <v>○</v>
      </c>
      <c r="AA21" s="283"/>
      <c r="AB21" s="284"/>
      <c r="AC21" s="13"/>
      <c r="AD21" s="11"/>
      <c r="AE21" s="11"/>
    </row>
    <row r="22" spans="4:31" ht="24.75" customHeight="1">
      <c r="D22" s="286"/>
      <c r="E22" s="286"/>
      <c r="F22" s="291"/>
      <c r="G22" s="293"/>
      <c r="H22" s="294"/>
      <c r="I22" s="294"/>
      <c r="J22" s="294"/>
      <c r="K22" s="303"/>
      <c r="L22" s="302"/>
      <c r="M22" s="52" t="s">
        <v>256</v>
      </c>
      <c r="N22" s="53">
        <f>S22+Y22+AB22</f>
        <v>29</v>
      </c>
      <c r="O22" s="302"/>
      <c r="P22" s="49"/>
      <c r="Q22" s="54">
        <f>IF(V20="","",V20)</f>
        <v>6</v>
      </c>
      <c r="R22" s="55" t="s">
        <v>2</v>
      </c>
      <c r="S22" s="56">
        <f>IF(T20="","",T20)</f>
        <v>11</v>
      </c>
      <c r="T22" s="298"/>
      <c r="U22" s="299"/>
      <c r="V22" s="300"/>
      <c r="W22" s="54">
        <f>'全タイムスケジュール'!$R26</f>
        <v>6</v>
      </c>
      <c r="X22" s="55" t="s">
        <v>2</v>
      </c>
      <c r="Y22" s="56">
        <f>'全タイムスケジュール'!$T26</f>
        <v>10</v>
      </c>
      <c r="Z22" s="57">
        <f>'全タイムスケジュール'!$R20</f>
        <v>9</v>
      </c>
      <c r="AA22" s="55" t="s">
        <v>2</v>
      </c>
      <c r="AB22" s="56">
        <f>'全タイムスケジュール'!$T20</f>
        <v>8</v>
      </c>
      <c r="AC22" s="3"/>
      <c r="AD22" s="6"/>
      <c r="AE22" s="3"/>
    </row>
    <row r="23" spans="4:31" ht="24.75" customHeight="1">
      <c r="D23" s="285">
        <v>3</v>
      </c>
      <c r="E23" s="285">
        <v>7</v>
      </c>
      <c r="F23" s="290" t="str">
        <f>VLOOKUP(E23,'参加チーム'!$C$5:$D$30,2)</f>
        <v>　FUKUSHIMA　Be  Fly  Ⅱ</v>
      </c>
      <c r="G23" s="292">
        <f>COUNTIF($Q$23:$AB$23,"○")</f>
        <v>3</v>
      </c>
      <c r="H23" s="283" t="s">
        <v>2</v>
      </c>
      <c r="I23" s="283">
        <f>COUNTIF($Q$23:$AB$23,"△")</f>
        <v>0</v>
      </c>
      <c r="J23" s="283" t="s">
        <v>2</v>
      </c>
      <c r="K23" s="284">
        <f>COUNTIF($Q$23:$AB$23,"×")</f>
        <v>0</v>
      </c>
      <c r="L23" s="301">
        <f>G23*2+I23*1</f>
        <v>6</v>
      </c>
      <c r="M23" s="50" t="s">
        <v>255</v>
      </c>
      <c r="N23" s="51">
        <f>Q24+T24+Z24</f>
        <v>27</v>
      </c>
      <c r="O23" s="301">
        <f>RANK(L23,$L$19:$L$26,0)</f>
        <v>1</v>
      </c>
      <c r="P23" s="49"/>
      <c r="Q23" s="281" t="str">
        <f>IF(Q24&gt;S24,"○",(IF(Q24=S24,"△","×")))</f>
        <v>○</v>
      </c>
      <c r="R23" s="283"/>
      <c r="S23" s="284"/>
      <c r="T23" s="281" t="str">
        <f>IF(T24&gt;V24,"○",(IF(T24=V24,"△","×")))</f>
        <v>○</v>
      </c>
      <c r="U23" s="283"/>
      <c r="V23" s="284"/>
      <c r="W23" s="295"/>
      <c r="X23" s="296"/>
      <c r="Y23" s="297"/>
      <c r="Z23" s="281" t="str">
        <f>IF(Z24&gt;AB24,"○",(IF(Z24=AB24,"△","×")))</f>
        <v>○</v>
      </c>
      <c r="AA23" s="283"/>
      <c r="AB23" s="284"/>
      <c r="AC23" s="13"/>
      <c r="AD23" s="11"/>
      <c r="AE23" s="11"/>
    </row>
    <row r="24" spans="4:31" ht="24.75" customHeight="1">
      <c r="D24" s="286"/>
      <c r="E24" s="286"/>
      <c r="F24" s="291"/>
      <c r="G24" s="293"/>
      <c r="H24" s="294"/>
      <c r="I24" s="294"/>
      <c r="J24" s="294"/>
      <c r="K24" s="303"/>
      <c r="L24" s="302"/>
      <c r="M24" s="52" t="s">
        <v>256</v>
      </c>
      <c r="N24" s="53">
        <f>S24+V24+AB24</f>
        <v>17</v>
      </c>
      <c r="O24" s="302"/>
      <c r="P24" s="49"/>
      <c r="Q24" s="58">
        <f>IF(Y20="","",Y20)</f>
        <v>9</v>
      </c>
      <c r="R24" s="55" t="s">
        <v>2</v>
      </c>
      <c r="S24" s="56">
        <f>IF(W20="","",W20)</f>
        <v>7</v>
      </c>
      <c r="T24" s="54">
        <f>IF(Y22="","",Y22)</f>
        <v>10</v>
      </c>
      <c r="U24" s="55" t="s">
        <v>2</v>
      </c>
      <c r="V24" s="56">
        <f>IF(W22="","",W22)</f>
        <v>6</v>
      </c>
      <c r="W24" s="298"/>
      <c r="X24" s="299"/>
      <c r="Y24" s="300"/>
      <c r="Z24" s="57">
        <f>'全タイムスケジュール'!$R14</f>
        <v>8</v>
      </c>
      <c r="AA24" s="55" t="s">
        <v>2</v>
      </c>
      <c r="AB24" s="56">
        <f>'全タイムスケジュール'!$T14</f>
        <v>4</v>
      </c>
      <c r="AC24" s="3"/>
      <c r="AD24" s="6"/>
      <c r="AE24" s="3"/>
    </row>
    <row r="25" spans="4:31" ht="24.75" customHeight="1">
      <c r="D25" s="285">
        <v>4</v>
      </c>
      <c r="E25" s="285">
        <v>8</v>
      </c>
      <c r="F25" s="290" t="str">
        <f>VLOOKUP(E25,'参加チーム'!$C$5:$D$30,2)</f>
        <v>　キッズソルジャー</v>
      </c>
      <c r="G25" s="292">
        <f>COUNTIF($Q$25:$AB$25,"○")</f>
        <v>0</v>
      </c>
      <c r="H25" s="283" t="s">
        <v>2</v>
      </c>
      <c r="I25" s="283">
        <f>COUNTIF($Q$25:$AB$25,"△")</f>
        <v>0</v>
      </c>
      <c r="J25" s="283" t="s">
        <v>2</v>
      </c>
      <c r="K25" s="284">
        <f>COUNTIF($Q$25:$AB$25,"×")</f>
        <v>3</v>
      </c>
      <c r="L25" s="301">
        <f>G25*2+I25*1</f>
        <v>0</v>
      </c>
      <c r="M25" s="50" t="s">
        <v>255</v>
      </c>
      <c r="N25" s="51">
        <f>T26+W26+Q26</f>
        <v>17</v>
      </c>
      <c r="O25" s="301">
        <f>RANK(L25,$L$19:$L$26,0)</f>
        <v>4</v>
      </c>
      <c r="P25" s="49"/>
      <c r="Q25" s="281" t="str">
        <f>IF(Q26&gt;S26,"○",(IF(Q26=S26,"△","×")))</f>
        <v>×</v>
      </c>
      <c r="R25" s="283"/>
      <c r="S25" s="284"/>
      <c r="T25" s="281" t="str">
        <f>IF(T26&gt;V26,"○",(IF(T26=V26,"△","×")))</f>
        <v>×</v>
      </c>
      <c r="U25" s="283"/>
      <c r="V25" s="284"/>
      <c r="W25" s="281" t="str">
        <f>IF(W26&gt;Y26,"○",(IF(W26=Y26,"△","×")))</f>
        <v>×</v>
      </c>
      <c r="X25" s="283"/>
      <c r="Y25" s="284"/>
      <c r="Z25" s="295"/>
      <c r="AA25" s="296"/>
      <c r="AB25" s="297"/>
      <c r="AC25" s="13"/>
      <c r="AD25" s="11"/>
      <c r="AE25" s="11"/>
    </row>
    <row r="26" spans="4:31" ht="24.75" customHeight="1">
      <c r="D26" s="286"/>
      <c r="E26" s="286"/>
      <c r="F26" s="291"/>
      <c r="G26" s="293"/>
      <c r="H26" s="294"/>
      <c r="I26" s="294"/>
      <c r="J26" s="294"/>
      <c r="K26" s="303"/>
      <c r="L26" s="302"/>
      <c r="M26" s="52" t="s">
        <v>256</v>
      </c>
      <c r="N26" s="53">
        <f>S26+V26+Y26</f>
        <v>27</v>
      </c>
      <c r="O26" s="302"/>
      <c r="P26" s="49"/>
      <c r="Q26" s="54">
        <f>IF(AB20="","",AB20)</f>
        <v>5</v>
      </c>
      <c r="R26" s="55" t="s">
        <v>2</v>
      </c>
      <c r="S26" s="56">
        <f>IF(Z20="","",Z20)</f>
        <v>10</v>
      </c>
      <c r="T26" s="54">
        <f>IF(AB22="","",AB22)</f>
        <v>8</v>
      </c>
      <c r="U26" s="55" t="s">
        <v>2</v>
      </c>
      <c r="V26" s="56">
        <f>IF(Z22="","",Z22)</f>
        <v>9</v>
      </c>
      <c r="W26" s="54">
        <f>IF(AB24="","",AB24)</f>
        <v>4</v>
      </c>
      <c r="X26" s="55" t="s">
        <v>2</v>
      </c>
      <c r="Y26" s="56">
        <f>IF(Z24="","",Z24)</f>
        <v>8</v>
      </c>
      <c r="Z26" s="298"/>
      <c r="AA26" s="299"/>
      <c r="AB26" s="300"/>
      <c r="AC26" s="3"/>
      <c r="AD26" s="6"/>
      <c r="AE26" s="3"/>
    </row>
    <row r="27" spans="7:28" ht="24.75" customHeight="1"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6:31" ht="24.75" customHeight="1">
      <c r="F28" s="9" t="s">
        <v>9</v>
      </c>
      <c r="G28" s="27"/>
      <c r="H28" s="26"/>
      <c r="I28" s="26"/>
      <c r="J28" s="26"/>
      <c r="K28" s="26"/>
      <c r="L28" s="26"/>
      <c r="M28" s="26"/>
      <c r="N28" s="26"/>
      <c r="O28" s="26"/>
      <c r="P28" s="26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8"/>
      <c r="AD28" s="8"/>
      <c r="AE28" s="8"/>
    </row>
    <row r="29" spans="4:28" ht="24.75" customHeight="1">
      <c r="D29" s="45"/>
      <c r="E29" s="46"/>
      <c r="F29" s="47"/>
      <c r="G29" s="307" t="s">
        <v>4</v>
      </c>
      <c r="H29" s="308"/>
      <c r="I29" s="308"/>
      <c r="J29" s="308"/>
      <c r="K29" s="309"/>
      <c r="L29" s="48" t="s">
        <v>0</v>
      </c>
      <c r="M29" s="304" t="s">
        <v>3</v>
      </c>
      <c r="N29" s="305"/>
      <c r="O29" s="48" t="s">
        <v>1</v>
      </c>
      <c r="P29" s="49"/>
      <c r="Q29" s="306">
        <v>1</v>
      </c>
      <c r="R29" s="306"/>
      <c r="S29" s="305"/>
      <c r="T29" s="306">
        <v>2</v>
      </c>
      <c r="U29" s="306"/>
      <c r="V29" s="305"/>
      <c r="W29" s="304">
        <v>3</v>
      </c>
      <c r="X29" s="306"/>
      <c r="Y29" s="305"/>
      <c r="Z29" s="304">
        <v>4</v>
      </c>
      <c r="AA29" s="306"/>
      <c r="AB29" s="305"/>
    </row>
    <row r="30" spans="4:31" ht="24.75" customHeight="1">
      <c r="D30" s="285">
        <v>1</v>
      </c>
      <c r="E30" s="285">
        <v>9</v>
      </c>
      <c r="F30" s="290" t="str">
        <f>VLOOKUP(E30,'参加チーム'!$C$5:$D$30,2)</f>
        <v>　ドルフィンズ二葉</v>
      </c>
      <c r="G30" s="292">
        <f>COUNTIF($Q$30:$AB$30,"○")</f>
        <v>3</v>
      </c>
      <c r="H30" s="283" t="s">
        <v>2</v>
      </c>
      <c r="I30" s="283">
        <f>COUNTIF($Q$30:$AB$30,"△")</f>
        <v>0</v>
      </c>
      <c r="J30" s="283" t="s">
        <v>2</v>
      </c>
      <c r="K30" s="284">
        <f>COUNTIF($Q$30:$AB$30,"×")</f>
        <v>0</v>
      </c>
      <c r="L30" s="301">
        <f>G30*2+I30*1</f>
        <v>6</v>
      </c>
      <c r="M30" s="50" t="s">
        <v>255</v>
      </c>
      <c r="N30" s="51">
        <f>T31+W31+Z31</f>
        <v>32</v>
      </c>
      <c r="O30" s="301">
        <f>RANK(L30,$L$30:$L$37,0)</f>
        <v>1</v>
      </c>
      <c r="P30" s="49"/>
      <c r="Q30" s="295"/>
      <c r="R30" s="296"/>
      <c r="S30" s="297"/>
      <c r="T30" s="280" t="str">
        <f>IF(T31&gt;V31,"○",(IF(T31=V31,"△","×")))</f>
        <v>○</v>
      </c>
      <c r="U30" s="281"/>
      <c r="V30" s="282"/>
      <c r="W30" s="280" t="str">
        <f>IF(W31&gt;Y31,"○",(IF(W31=Y31,"△","×")))</f>
        <v>○</v>
      </c>
      <c r="X30" s="281"/>
      <c r="Y30" s="282"/>
      <c r="Z30" s="280" t="str">
        <f>IF(Z31&gt;AB31,"○",(IF(Z31=AB31,"△","×")))</f>
        <v>○</v>
      </c>
      <c r="AA30" s="281"/>
      <c r="AB30" s="282"/>
      <c r="AC30" s="13"/>
      <c r="AD30" s="11"/>
      <c r="AE30" s="11"/>
    </row>
    <row r="31" spans="4:31" ht="24.75" customHeight="1">
      <c r="D31" s="286"/>
      <c r="E31" s="286"/>
      <c r="F31" s="291"/>
      <c r="G31" s="293"/>
      <c r="H31" s="294"/>
      <c r="I31" s="294"/>
      <c r="J31" s="294"/>
      <c r="K31" s="303"/>
      <c r="L31" s="302"/>
      <c r="M31" s="52" t="s">
        <v>256</v>
      </c>
      <c r="N31" s="53">
        <f>V31+Y31+AB31</f>
        <v>10</v>
      </c>
      <c r="O31" s="302"/>
      <c r="P31" s="49"/>
      <c r="Q31" s="298"/>
      <c r="R31" s="299"/>
      <c r="S31" s="300"/>
      <c r="T31" s="54">
        <v>11</v>
      </c>
      <c r="U31" s="55" t="s">
        <v>2</v>
      </c>
      <c r="V31" s="56">
        <v>0</v>
      </c>
      <c r="W31" s="54">
        <f>'全タイムスケジュール'!$G19</f>
        <v>10</v>
      </c>
      <c r="X31" s="55" t="s">
        <v>2</v>
      </c>
      <c r="Y31" s="56">
        <f>'全タイムスケジュール'!$I19</f>
        <v>7</v>
      </c>
      <c r="Z31" s="57">
        <f>'全タイムスケジュール'!$G25</f>
        <v>11</v>
      </c>
      <c r="AA31" s="55" t="s">
        <v>2</v>
      </c>
      <c r="AB31" s="56">
        <f>'全タイムスケジュール'!$I25</f>
        <v>3</v>
      </c>
      <c r="AC31" s="3"/>
      <c r="AD31" s="6"/>
      <c r="AE31" s="3"/>
    </row>
    <row r="32" spans="4:31" ht="24.75" customHeight="1">
      <c r="D32" s="285">
        <v>2</v>
      </c>
      <c r="E32" s="285">
        <v>10</v>
      </c>
      <c r="F32" s="290" t="str">
        <f>VLOOKUP(E32,'参加チーム'!$C$5:$D$30,2)</f>
        <v>　ソウルチャレンジャー</v>
      </c>
      <c r="G32" s="292">
        <f>COUNTIF($Q$32:$AB$32,"○")</f>
        <v>0</v>
      </c>
      <c r="H32" s="283" t="s">
        <v>2</v>
      </c>
      <c r="I32" s="283">
        <f>COUNTIF($Q$32:$AB$32,"△")</f>
        <v>0</v>
      </c>
      <c r="J32" s="283" t="s">
        <v>2</v>
      </c>
      <c r="K32" s="284">
        <f>COUNTIF($Q$32:$AB$32,"×")</f>
        <v>3</v>
      </c>
      <c r="L32" s="301">
        <f>G32*2+I32*1</f>
        <v>0</v>
      </c>
      <c r="M32" s="50" t="s">
        <v>255</v>
      </c>
      <c r="N32" s="51">
        <f>Q33+W33+Z33</f>
        <v>0</v>
      </c>
      <c r="O32" s="301">
        <f>RANK(L32,$L$30:$L$37,0)</f>
        <v>4</v>
      </c>
      <c r="P32" s="49"/>
      <c r="Q32" s="280" t="str">
        <f>IF(Q33&gt;S33,"○",(IF(Q33=S33,"△","×")))</f>
        <v>×</v>
      </c>
      <c r="R32" s="281"/>
      <c r="S32" s="282"/>
      <c r="T32" s="295"/>
      <c r="U32" s="296"/>
      <c r="V32" s="297"/>
      <c r="W32" s="280" t="str">
        <f>IF(W33&gt;Y33,"○",(IF(W33=Y33,"△","×")))</f>
        <v>×</v>
      </c>
      <c r="X32" s="281"/>
      <c r="Y32" s="282"/>
      <c r="Z32" s="280" t="str">
        <f>IF(Z33&gt;AB33,"○",(IF(Z33=AB33,"△","×")))</f>
        <v>×</v>
      </c>
      <c r="AA32" s="281"/>
      <c r="AB32" s="282"/>
      <c r="AC32" s="13"/>
      <c r="AD32" s="11"/>
      <c r="AE32" s="11"/>
    </row>
    <row r="33" spans="4:31" ht="24.75" customHeight="1">
      <c r="D33" s="286"/>
      <c r="E33" s="286"/>
      <c r="F33" s="291"/>
      <c r="G33" s="293"/>
      <c r="H33" s="294"/>
      <c r="I33" s="294"/>
      <c r="J33" s="294"/>
      <c r="K33" s="303"/>
      <c r="L33" s="302"/>
      <c r="M33" s="52" t="s">
        <v>256</v>
      </c>
      <c r="N33" s="53">
        <f>S33+Y33+AB33</f>
        <v>33</v>
      </c>
      <c r="O33" s="302"/>
      <c r="P33" s="49"/>
      <c r="Q33" s="54">
        <f>IF(V31="","",V31)</f>
        <v>0</v>
      </c>
      <c r="R33" s="55" t="s">
        <v>2</v>
      </c>
      <c r="S33" s="56">
        <f>IF(T31="","",T31)</f>
        <v>11</v>
      </c>
      <c r="T33" s="298"/>
      <c r="U33" s="299"/>
      <c r="V33" s="300"/>
      <c r="W33" s="54">
        <v>0</v>
      </c>
      <c r="X33" s="55" t="s">
        <v>2</v>
      </c>
      <c r="Y33" s="56">
        <v>11</v>
      </c>
      <c r="Z33" s="57">
        <v>0</v>
      </c>
      <c r="AA33" s="55" t="s">
        <v>2</v>
      </c>
      <c r="AB33" s="56">
        <v>11</v>
      </c>
      <c r="AC33" s="3"/>
      <c r="AD33" s="6"/>
      <c r="AE33" s="3"/>
    </row>
    <row r="34" spans="4:28" ht="24.75" customHeight="1">
      <c r="D34" s="285">
        <v>3</v>
      </c>
      <c r="E34" s="285">
        <v>11</v>
      </c>
      <c r="F34" s="290" t="str">
        <f>VLOOKUP(E34,'参加チーム'!$C$5:$D$30,2)</f>
        <v>　須賀川ブルーインパルス</v>
      </c>
      <c r="G34" s="292">
        <f>COUNTIF($Q$34:$AB$34,"○")</f>
        <v>1</v>
      </c>
      <c r="H34" s="283" t="s">
        <v>2</v>
      </c>
      <c r="I34" s="283">
        <f>COUNTIF($Q$34:$AB$34,"△")</f>
        <v>0</v>
      </c>
      <c r="J34" s="283" t="s">
        <v>2</v>
      </c>
      <c r="K34" s="284">
        <f>COUNTIF($Q$34:$AB$34,"×")</f>
        <v>2</v>
      </c>
      <c r="L34" s="301">
        <f>G34*2+I34*1</f>
        <v>2</v>
      </c>
      <c r="M34" s="50" t="s">
        <v>255</v>
      </c>
      <c r="N34" s="51">
        <f>Q35+T35+Z35</f>
        <v>24</v>
      </c>
      <c r="O34" s="301">
        <f>RANK(L34,$L$30:$L$37,0)</f>
        <v>3</v>
      </c>
      <c r="P34" s="49"/>
      <c r="Q34" s="280" t="str">
        <f>IF(Q35&gt;S35,"○",(IF(Q35=S35,"△","×")))</f>
        <v>×</v>
      </c>
      <c r="R34" s="281"/>
      <c r="S34" s="282"/>
      <c r="T34" s="280" t="str">
        <f>IF(T35&gt;V35,"○",(IF(T35=V35,"△","×")))</f>
        <v>○</v>
      </c>
      <c r="U34" s="281"/>
      <c r="V34" s="282"/>
      <c r="W34" s="295"/>
      <c r="X34" s="296"/>
      <c r="Y34" s="297"/>
      <c r="Z34" s="280" t="str">
        <f>IF(Z35&gt;AB35,"○",(IF(Z35=AB35,"△","×")))</f>
        <v>×</v>
      </c>
      <c r="AA34" s="281"/>
      <c r="AB34" s="282"/>
    </row>
    <row r="35" spans="4:28" ht="24.75" customHeight="1">
      <c r="D35" s="286"/>
      <c r="E35" s="286"/>
      <c r="F35" s="291"/>
      <c r="G35" s="293"/>
      <c r="H35" s="294"/>
      <c r="I35" s="294"/>
      <c r="J35" s="294"/>
      <c r="K35" s="303"/>
      <c r="L35" s="302"/>
      <c r="M35" s="52" t="s">
        <v>256</v>
      </c>
      <c r="N35" s="53">
        <f>S35+V35+AB35</f>
        <v>20</v>
      </c>
      <c r="O35" s="302"/>
      <c r="P35" s="49"/>
      <c r="Q35" s="58">
        <f>IF(Y31="","",Y31)</f>
        <v>7</v>
      </c>
      <c r="R35" s="55" t="s">
        <v>2</v>
      </c>
      <c r="S35" s="56">
        <f>IF(W31="","",W31)</f>
        <v>10</v>
      </c>
      <c r="T35" s="54">
        <f>IF(Y33="","",Y33)</f>
        <v>11</v>
      </c>
      <c r="U35" s="55" t="s">
        <v>2</v>
      </c>
      <c r="V35" s="56">
        <f>IF(W33="","",W33)</f>
        <v>0</v>
      </c>
      <c r="W35" s="298"/>
      <c r="X35" s="299"/>
      <c r="Y35" s="300"/>
      <c r="Z35" s="57">
        <f>'全タイムスケジュール'!$G16</f>
        <v>6</v>
      </c>
      <c r="AA35" s="55" t="s">
        <v>2</v>
      </c>
      <c r="AB35" s="56">
        <f>'全タイムスケジュール'!$I16</f>
        <v>10</v>
      </c>
    </row>
    <row r="36" spans="4:28" ht="24.75" customHeight="1">
      <c r="D36" s="285">
        <v>4</v>
      </c>
      <c r="E36" s="285">
        <v>12</v>
      </c>
      <c r="F36" s="290" t="str">
        <f>VLOOKUP(E36,'参加チーム'!$C$5:$D$30,2)</f>
        <v>　城西レッドウイングス</v>
      </c>
      <c r="G36" s="292">
        <f>COUNTIF($Q$36:$AB$36,"○")</f>
        <v>2</v>
      </c>
      <c r="H36" s="283" t="s">
        <v>2</v>
      </c>
      <c r="I36" s="283">
        <f>COUNTIF($Q$36:$AB$36,"△")</f>
        <v>0</v>
      </c>
      <c r="J36" s="283" t="s">
        <v>2</v>
      </c>
      <c r="K36" s="284">
        <f>COUNTIF($Q$36:$AB$36,"×")</f>
        <v>1</v>
      </c>
      <c r="L36" s="301">
        <f>G36*2+I36*1</f>
        <v>4</v>
      </c>
      <c r="M36" s="50" t="s">
        <v>255</v>
      </c>
      <c r="N36" s="51">
        <f>T37+W37+Q37</f>
        <v>24</v>
      </c>
      <c r="O36" s="301">
        <f>RANK(L36,$L$30:$L$37,0)</f>
        <v>2</v>
      </c>
      <c r="P36" s="49"/>
      <c r="Q36" s="280" t="str">
        <f>IF(Q37&gt;S37,"○",(IF(Q37=S37,"△","×")))</f>
        <v>×</v>
      </c>
      <c r="R36" s="281"/>
      <c r="S36" s="282"/>
      <c r="T36" s="280" t="str">
        <f>IF(T37&gt;V37,"○",(IF(T37=V37,"△","×")))</f>
        <v>○</v>
      </c>
      <c r="U36" s="281"/>
      <c r="V36" s="282"/>
      <c r="W36" s="280" t="str">
        <f>IF(W37&gt;Y37,"○",(IF(W37=Y37,"△","×")))</f>
        <v>○</v>
      </c>
      <c r="X36" s="281"/>
      <c r="Y36" s="282"/>
      <c r="Z36" s="295"/>
      <c r="AA36" s="296"/>
      <c r="AB36" s="297"/>
    </row>
    <row r="37" spans="4:28" ht="24.75" customHeight="1">
      <c r="D37" s="286"/>
      <c r="E37" s="286"/>
      <c r="F37" s="291"/>
      <c r="G37" s="293"/>
      <c r="H37" s="294"/>
      <c r="I37" s="294"/>
      <c r="J37" s="294"/>
      <c r="K37" s="303"/>
      <c r="L37" s="302"/>
      <c r="M37" s="52" t="s">
        <v>256</v>
      </c>
      <c r="N37" s="53">
        <f>S37+V37+Y37</f>
        <v>17</v>
      </c>
      <c r="O37" s="302"/>
      <c r="P37" s="49"/>
      <c r="Q37" s="54">
        <f>IF(AB31="","",AB31)</f>
        <v>3</v>
      </c>
      <c r="R37" s="55" t="s">
        <v>2</v>
      </c>
      <c r="S37" s="56">
        <f>IF(Z31="","",Z31)</f>
        <v>11</v>
      </c>
      <c r="T37" s="54">
        <f>IF(AB33="","",AB33)</f>
        <v>11</v>
      </c>
      <c r="U37" s="55" t="s">
        <v>2</v>
      </c>
      <c r="V37" s="56">
        <f>IF(Z33="","",Z33)</f>
        <v>0</v>
      </c>
      <c r="W37" s="54">
        <f>IF(AB35="","",AB35)</f>
        <v>10</v>
      </c>
      <c r="X37" s="55" t="s">
        <v>2</v>
      </c>
      <c r="Y37" s="56">
        <f>IF(Z35="","",Z35)</f>
        <v>6</v>
      </c>
      <c r="Z37" s="298"/>
      <c r="AA37" s="299"/>
      <c r="AB37" s="300"/>
    </row>
    <row r="38" spans="7:28" ht="24.75" customHeight="1"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6:31" ht="24.75" customHeight="1">
      <c r="F39" s="9" t="s">
        <v>10</v>
      </c>
      <c r="G39" s="27"/>
      <c r="H39" s="26"/>
      <c r="I39" s="26"/>
      <c r="J39" s="26"/>
      <c r="K39" s="26"/>
      <c r="L39" s="26"/>
      <c r="M39" s="26"/>
      <c r="N39" s="26"/>
      <c r="O39" s="26"/>
      <c r="P39" s="26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8"/>
      <c r="AD39" s="8"/>
      <c r="AE39" s="8"/>
    </row>
    <row r="40" spans="4:28" ht="24.75" customHeight="1">
      <c r="D40" s="10"/>
      <c r="E40" s="4"/>
      <c r="F40" s="5"/>
      <c r="G40" s="307" t="s">
        <v>4</v>
      </c>
      <c r="H40" s="308"/>
      <c r="I40" s="308"/>
      <c r="J40" s="308"/>
      <c r="K40" s="309"/>
      <c r="L40" s="48" t="s">
        <v>0</v>
      </c>
      <c r="M40" s="304" t="s">
        <v>3</v>
      </c>
      <c r="N40" s="305"/>
      <c r="O40" s="48" t="s">
        <v>1</v>
      </c>
      <c r="P40" s="49"/>
      <c r="Q40" s="306">
        <v>1</v>
      </c>
      <c r="R40" s="306"/>
      <c r="S40" s="305"/>
      <c r="T40" s="306">
        <v>2</v>
      </c>
      <c r="U40" s="306"/>
      <c r="V40" s="305"/>
      <c r="W40" s="304">
        <v>3</v>
      </c>
      <c r="X40" s="306"/>
      <c r="Y40" s="305"/>
      <c r="Z40" s="304">
        <v>4</v>
      </c>
      <c r="AA40" s="306"/>
      <c r="AB40" s="305"/>
    </row>
    <row r="41" spans="4:28" ht="24.75" customHeight="1">
      <c r="D41" s="285">
        <v>1</v>
      </c>
      <c r="E41" s="285">
        <v>16</v>
      </c>
      <c r="F41" s="290" t="str">
        <f>'参加チーム'!D17</f>
        <v>　原小ファイターズ</v>
      </c>
      <c r="G41" s="292">
        <f>COUNTIF($Q$41:$AB$41,"○")</f>
        <v>1</v>
      </c>
      <c r="H41" s="283" t="s">
        <v>2</v>
      </c>
      <c r="I41" s="283">
        <f>COUNTIF($Q$41:$AB$41,"△")</f>
        <v>0</v>
      </c>
      <c r="J41" s="283" t="s">
        <v>2</v>
      </c>
      <c r="K41" s="284">
        <f>COUNTIF($Q$41:$AB$41,"×")</f>
        <v>2</v>
      </c>
      <c r="L41" s="301">
        <f>G41*2+I41*1</f>
        <v>2</v>
      </c>
      <c r="M41" s="50" t="s">
        <v>255</v>
      </c>
      <c r="N41" s="51">
        <f>T42+W42+Z42</f>
        <v>23</v>
      </c>
      <c r="O41" s="301">
        <f>RANK(L41,$L$41:$L$48,0)</f>
        <v>3</v>
      </c>
      <c r="P41" s="49"/>
      <c r="Q41" s="295"/>
      <c r="R41" s="296"/>
      <c r="S41" s="297"/>
      <c r="T41" s="310" t="str">
        <f>IF(T42&gt;V42,"○",(IF(T42=V42,"△","×")))</f>
        <v>×</v>
      </c>
      <c r="U41" s="311"/>
      <c r="V41" s="312"/>
      <c r="W41" s="310" t="str">
        <f>IF(W42&gt;Y42,"○",(IF(W42=Y42,"△","×")))</f>
        <v>×</v>
      </c>
      <c r="X41" s="311"/>
      <c r="Y41" s="312"/>
      <c r="Z41" s="310" t="str">
        <f>IF(Z42&gt;AB42,"○",(IF(Z42=AB42,"△","×")))</f>
        <v>○</v>
      </c>
      <c r="AA41" s="311"/>
      <c r="AB41" s="312"/>
    </row>
    <row r="42" spans="4:28" ht="24.75" customHeight="1">
      <c r="D42" s="286"/>
      <c r="E42" s="286"/>
      <c r="F42" s="291"/>
      <c r="G42" s="293"/>
      <c r="H42" s="294"/>
      <c r="I42" s="294"/>
      <c r="J42" s="294"/>
      <c r="K42" s="303"/>
      <c r="L42" s="302"/>
      <c r="M42" s="52" t="s">
        <v>256</v>
      </c>
      <c r="N42" s="218">
        <f>V42+Y42+AB42</f>
        <v>22</v>
      </c>
      <c r="O42" s="302"/>
      <c r="P42" s="49"/>
      <c r="Q42" s="298"/>
      <c r="R42" s="299"/>
      <c r="S42" s="300"/>
      <c r="T42" s="219">
        <f>'全タイムスケジュール'!$R13</f>
        <v>4</v>
      </c>
      <c r="U42" s="220" t="s">
        <v>2</v>
      </c>
      <c r="V42" s="221">
        <f>'全タイムスケジュール'!$T13</f>
        <v>11</v>
      </c>
      <c r="W42" s="219">
        <f>'全タイムスケジュール'!$R19</f>
        <v>7</v>
      </c>
      <c r="X42" s="220" t="s">
        <v>2</v>
      </c>
      <c r="Y42" s="221">
        <f>'全タイムスケジュール'!$T19</f>
        <v>11</v>
      </c>
      <c r="Z42" s="219">
        <f>'全タイムスケジュール'!$R25</f>
        <v>12</v>
      </c>
      <c r="AA42" s="220" t="s">
        <v>2</v>
      </c>
      <c r="AB42" s="221">
        <f>'全タイムスケジュール'!$T25</f>
        <v>0</v>
      </c>
    </row>
    <row r="43" spans="4:28" ht="24.75" customHeight="1">
      <c r="D43" s="285">
        <v>2</v>
      </c>
      <c r="E43" s="285">
        <v>17</v>
      </c>
      <c r="F43" s="290" t="str">
        <f>'参加チーム'!D18</f>
        <v>　ツーリーフ</v>
      </c>
      <c r="G43" s="292">
        <f>COUNTIF($Q$43:$AB$43,"○")</f>
        <v>2</v>
      </c>
      <c r="H43" s="283" t="s">
        <v>2</v>
      </c>
      <c r="I43" s="283">
        <f>COUNTIF($Q$43:$AB$43,"△")</f>
        <v>0</v>
      </c>
      <c r="J43" s="283" t="s">
        <v>2</v>
      </c>
      <c r="K43" s="284">
        <f>COUNTIF($Q$43:$AB$43,"×")</f>
        <v>1</v>
      </c>
      <c r="L43" s="301">
        <f>G43*2+I43*1</f>
        <v>4</v>
      </c>
      <c r="M43" s="50" t="s">
        <v>255</v>
      </c>
      <c r="N43" s="51">
        <f>Q44+W44+Z44</f>
        <v>28</v>
      </c>
      <c r="O43" s="301">
        <f>RANK(L43,$L$41:$L$48,0)</f>
        <v>2</v>
      </c>
      <c r="P43" s="49"/>
      <c r="Q43" s="310" t="str">
        <f>IF(Q44&gt;S44,"○",(IF(Q44=S44,"△","×")))</f>
        <v>○</v>
      </c>
      <c r="R43" s="311"/>
      <c r="S43" s="312"/>
      <c r="T43" s="295"/>
      <c r="U43" s="296"/>
      <c r="V43" s="297"/>
      <c r="W43" s="310" t="str">
        <f>IF(W44&gt;Y44,"○",(IF(W44=Y44,"△","×")))</f>
        <v>×</v>
      </c>
      <c r="X43" s="311"/>
      <c r="Y43" s="312"/>
      <c r="Z43" s="310" t="str">
        <f>IF(Z44&gt;AB44,"○",(IF(Z44=AB44,"△","×")))</f>
        <v>○</v>
      </c>
      <c r="AA43" s="311"/>
      <c r="AB43" s="312"/>
    </row>
    <row r="44" spans="4:28" ht="24.75" customHeight="1">
      <c r="D44" s="286"/>
      <c r="E44" s="286"/>
      <c r="F44" s="291"/>
      <c r="G44" s="293"/>
      <c r="H44" s="294"/>
      <c r="I44" s="294"/>
      <c r="J44" s="294"/>
      <c r="K44" s="303"/>
      <c r="L44" s="302"/>
      <c r="M44" s="52" t="s">
        <v>256</v>
      </c>
      <c r="N44" s="218">
        <f>S44+Y44+AB44</f>
        <v>15</v>
      </c>
      <c r="O44" s="302"/>
      <c r="P44" s="49"/>
      <c r="Q44" s="54">
        <f>IF(V42="","",V42)</f>
        <v>11</v>
      </c>
      <c r="R44" s="55" t="s">
        <v>2</v>
      </c>
      <c r="S44" s="56">
        <f>IF(T42="","",T42)</f>
        <v>4</v>
      </c>
      <c r="T44" s="298"/>
      <c r="U44" s="299"/>
      <c r="V44" s="300"/>
      <c r="W44" s="219">
        <f>'全タイムスケジュール'!$R27</f>
        <v>5</v>
      </c>
      <c r="X44" s="220" t="s">
        <v>2</v>
      </c>
      <c r="Y44" s="221">
        <f>'全タイムスケジュール'!$T27</f>
        <v>11</v>
      </c>
      <c r="Z44" s="219">
        <f>'全タイムスケジュール'!$R21</f>
        <v>12</v>
      </c>
      <c r="AA44" s="220" t="s">
        <v>2</v>
      </c>
      <c r="AB44" s="221">
        <f>'全タイムスケジュール'!$T21</f>
        <v>0</v>
      </c>
    </row>
    <row r="45" spans="4:28" ht="24.75" customHeight="1">
      <c r="D45" s="285">
        <v>3</v>
      </c>
      <c r="E45" s="285">
        <v>18</v>
      </c>
      <c r="F45" s="290" t="str">
        <f>'参加チーム'!D19</f>
        <v>　FUKUSHIMA　Be  Fly  Ⅰ</v>
      </c>
      <c r="G45" s="292">
        <f>COUNTIF($Q$45:$AB$45,"○")</f>
        <v>3</v>
      </c>
      <c r="H45" s="283" t="s">
        <v>2</v>
      </c>
      <c r="I45" s="283">
        <f>COUNTIF($Q$45:$AB$45,"△")</f>
        <v>0</v>
      </c>
      <c r="J45" s="283" t="s">
        <v>2</v>
      </c>
      <c r="K45" s="284">
        <f>COUNTIF($Q$45:$AB$45,"×")</f>
        <v>0</v>
      </c>
      <c r="L45" s="301">
        <f>G45*2+I45*1</f>
        <v>6</v>
      </c>
      <c r="M45" s="50" t="s">
        <v>255</v>
      </c>
      <c r="N45" s="51">
        <f>Q46+T46+Z46</f>
        <v>34</v>
      </c>
      <c r="O45" s="301">
        <f>RANK(L45,$L$41:$L$48,0)</f>
        <v>1</v>
      </c>
      <c r="P45" s="49"/>
      <c r="Q45" s="310" t="str">
        <f>IF(Q46&gt;S46,"○",(IF(Q46=S46,"△","×")))</f>
        <v>○</v>
      </c>
      <c r="R45" s="311"/>
      <c r="S45" s="312"/>
      <c r="T45" s="310" t="str">
        <f>IF(T46&gt;V46,"○",(IF(T46=V46,"△","×")))</f>
        <v>○</v>
      </c>
      <c r="U45" s="311"/>
      <c r="V45" s="312"/>
      <c r="W45" s="295"/>
      <c r="X45" s="296"/>
      <c r="Y45" s="297"/>
      <c r="Z45" s="310" t="str">
        <f>IF(Z46&gt;AB46,"○",(IF(Z46=AB46,"△","×")))</f>
        <v>○</v>
      </c>
      <c r="AA45" s="311"/>
      <c r="AB45" s="312"/>
    </row>
    <row r="46" spans="4:28" ht="24.75" customHeight="1">
      <c r="D46" s="286"/>
      <c r="E46" s="286"/>
      <c r="F46" s="291"/>
      <c r="G46" s="293"/>
      <c r="H46" s="294"/>
      <c r="I46" s="294"/>
      <c r="J46" s="294"/>
      <c r="K46" s="303"/>
      <c r="L46" s="302"/>
      <c r="M46" s="52" t="s">
        <v>256</v>
      </c>
      <c r="N46" s="218">
        <f>S46+V46+AB46</f>
        <v>12</v>
      </c>
      <c r="O46" s="302"/>
      <c r="P46" s="49"/>
      <c r="Q46" s="222">
        <f>IF(Y42="","",Y42)</f>
        <v>11</v>
      </c>
      <c r="R46" s="220" t="s">
        <v>2</v>
      </c>
      <c r="S46" s="221">
        <f>IF(W42="","",W42)</f>
        <v>7</v>
      </c>
      <c r="T46" s="219">
        <f>IF(Y44="","",Y44)</f>
        <v>11</v>
      </c>
      <c r="U46" s="220" t="s">
        <v>2</v>
      </c>
      <c r="V46" s="221">
        <f>IF(W44="","",W44)</f>
        <v>5</v>
      </c>
      <c r="W46" s="298"/>
      <c r="X46" s="299"/>
      <c r="Y46" s="300"/>
      <c r="Z46" s="219">
        <f>'全タイムスケジュール'!$R15</f>
        <v>12</v>
      </c>
      <c r="AA46" s="220" t="s">
        <v>2</v>
      </c>
      <c r="AB46" s="221">
        <f>'全タイムスケジュール'!$T15</f>
        <v>0</v>
      </c>
    </row>
    <row r="47" spans="4:28" ht="24.75" customHeight="1">
      <c r="D47" s="285">
        <v>4</v>
      </c>
      <c r="E47" s="285">
        <v>19</v>
      </c>
      <c r="F47" s="290" t="str">
        <f>'参加チーム'!D20</f>
        <v>　鶴城子ども会ドッジボールチーム</v>
      </c>
      <c r="G47" s="292">
        <f>COUNTIF($Q$47:$AB$47,"○")</f>
        <v>0</v>
      </c>
      <c r="H47" s="283" t="s">
        <v>2</v>
      </c>
      <c r="I47" s="283">
        <f>COUNTIF($Q$47:$AB$47,"△")</f>
        <v>0</v>
      </c>
      <c r="J47" s="283" t="s">
        <v>2</v>
      </c>
      <c r="K47" s="284">
        <f>COUNTIF($Q$47:$AB$47,"×")</f>
        <v>3</v>
      </c>
      <c r="L47" s="301">
        <f>G47*2+I47*1</f>
        <v>0</v>
      </c>
      <c r="M47" s="50" t="s">
        <v>255</v>
      </c>
      <c r="N47" s="51">
        <f>T48+W48+Q48</f>
        <v>0</v>
      </c>
      <c r="O47" s="301">
        <f>RANK(L47,$L$41:$L$48,0)</f>
        <v>4</v>
      </c>
      <c r="P47" s="49"/>
      <c r="Q47" s="310" t="str">
        <f>IF(Q48&gt;S48,"○",(IF(Q48=S48,"△","×")))</f>
        <v>×</v>
      </c>
      <c r="R47" s="311"/>
      <c r="S47" s="312"/>
      <c r="T47" s="310" t="str">
        <f>IF(T48&gt;V48,"○",(IF(T48=V48,"△","×")))</f>
        <v>×</v>
      </c>
      <c r="U47" s="311"/>
      <c r="V47" s="312"/>
      <c r="W47" s="310" t="str">
        <f>IF(W48&gt;Y48,"○",(IF(W48=Y48,"△","×")))</f>
        <v>×</v>
      </c>
      <c r="X47" s="311"/>
      <c r="Y47" s="312"/>
      <c r="Z47" s="295"/>
      <c r="AA47" s="296"/>
      <c r="AB47" s="297"/>
    </row>
    <row r="48" spans="4:28" ht="24.75" customHeight="1">
      <c r="D48" s="286"/>
      <c r="E48" s="286"/>
      <c r="F48" s="291"/>
      <c r="G48" s="293"/>
      <c r="H48" s="294"/>
      <c r="I48" s="294"/>
      <c r="J48" s="294"/>
      <c r="K48" s="303"/>
      <c r="L48" s="302"/>
      <c r="M48" s="52" t="s">
        <v>256</v>
      </c>
      <c r="N48" s="53">
        <f>S48+V48+Y48</f>
        <v>36</v>
      </c>
      <c r="O48" s="302"/>
      <c r="P48" s="49"/>
      <c r="Q48" s="54">
        <f>IF(AB42="","",AB42)</f>
        <v>0</v>
      </c>
      <c r="R48" s="55" t="s">
        <v>2</v>
      </c>
      <c r="S48" s="56">
        <f>IF(Z42="","",Z42)</f>
        <v>12</v>
      </c>
      <c r="T48" s="219">
        <f>IF(AB44="","",AB44)</f>
        <v>0</v>
      </c>
      <c r="U48" s="220" t="s">
        <v>2</v>
      </c>
      <c r="V48" s="221">
        <f>IF(Z44="","",Z44)</f>
        <v>12</v>
      </c>
      <c r="W48" s="219">
        <f>IF(AB46="","",AB46)</f>
        <v>0</v>
      </c>
      <c r="X48" s="220" t="s">
        <v>2</v>
      </c>
      <c r="Y48" s="221">
        <f>IF(Z46="","",Z46)</f>
        <v>12</v>
      </c>
      <c r="Z48" s="298"/>
      <c r="AA48" s="299"/>
      <c r="AB48" s="300"/>
    </row>
    <row r="49" spans="4:31" ht="24.75" customHeight="1">
      <c r="D49" s="11"/>
      <c r="E49" s="11"/>
      <c r="F49" s="17"/>
      <c r="G49" s="2"/>
      <c r="H49" s="2"/>
      <c r="I49" s="2"/>
      <c r="J49" s="2"/>
      <c r="K49" s="2"/>
      <c r="L49" s="2"/>
      <c r="M49" s="2"/>
      <c r="N49" s="2"/>
      <c r="O49" s="2"/>
      <c r="P49" s="11"/>
      <c r="Q49" s="11"/>
      <c r="R49" s="11"/>
      <c r="S49" s="11"/>
      <c r="T49" s="3"/>
      <c r="U49" s="6"/>
      <c r="V49" s="3"/>
      <c r="W49" s="3"/>
      <c r="X49" s="6"/>
      <c r="Y49" s="3"/>
      <c r="Z49" s="3"/>
      <c r="AA49" s="6"/>
      <c r="AB49" s="3"/>
      <c r="AC49" s="3" t="s">
        <v>13</v>
      </c>
      <c r="AD49" s="6"/>
      <c r="AE49" s="3"/>
    </row>
    <row r="50" spans="4:31" ht="24.75" customHeight="1">
      <c r="D50" s="11"/>
      <c r="E50" s="11"/>
      <c r="F50" s="17"/>
      <c r="G50" s="2"/>
      <c r="H50" s="2"/>
      <c r="I50" s="2"/>
      <c r="J50" s="2"/>
      <c r="K50" s="2"/>
      <c r="L50" s="2"/>
      <c r="M50" s="2"/>
      <c r="N50" s="2"/>
      <c r="O50" s="2"/>
      <c r="P50" s="11"/>
      <c r="Q50" s="11"/>
      <c r="R50" s="11"/>
      <c r="S50" s="11"/>
      <c r="T50" s="3"/>
      <c r="U50" s="6"/>
      <c r="V50" s="3"/>
      <c r="W50" s="3"/>
      <c r="X50" s="6"/>
      <c r="Y50" s="3"/>
      <c r="Z50" s="3"/>
      <c r="AA50" s="6"/>
      <c r="AB50" s="3"/>
      <c r="AC50" s="3"/>
      <c r="AD50" s="6"/>
      <c r="AE50" s="3"/>
    </row>
    <row r="51" spans="29:30" ht="13.5" customHeight="1">
      <c r="AC51" s="11"/>
      <c r="AD51" s="11"/>
    </row>
    <row r="52" spans="29:31" ht="13.5" customHeight="1">
      <c r="AC52" s="11"/>
      <c r="AD52" s="11"/>
      <c r="AE52" s="11"/>
    </row>
    <row r="53" spans="29:31" ht="13.5" customHeight="1">
      <c r="AC53" s="11"/>
      <c r="AD53" s="11"/>
      <c r="AE53" s="11"/>
    </row>
    <row r="54" spans="29:31" ht="13.5" customHeight="1">
      <c r="AC54" s="11"/>
      <c r="AD54" s="11"/>
      <c r="AE54" s="11"/>
    </row>
    <row r="55" spans="29:31" ht="13.5" customHeight="1">
      <c r="AC55" s="11"/>
      <c r="AD55" s="11"/>
      <c r="AE55" s="11"/>
    </row>
    <row r="56" spans="29:31" ht="13.5" customHeight="1">
      <c r="AC56" s="11"/>
      <c r="AD56" s="11"/>
      <c r="AE56" s="11"/>
    </row>
    <row r="57" spans="29:31" ht="13.5" customHeight="1">
      <c r="AC57" s="11"/>
      <c r="AD57" s="11"/>
      <c r="AE57" s="11"/>
    </row>
    <row r="58" spans="29:31" ht="13.5" customHeight="1">
      <c r="AC58" s="11"/>
      <c r="AD58" s="11"/>
      <c r="AE58" s="11"/>
    </row>
    <row r="59" spans="29:31" ht="13.5" customHeight="1">
      <c r="AC59" s="11"/>
      <c r="AD59" s="11"/>
      <c r="AE59" s="11"/>
    </row>
    <row r="60" spans="29:31" ht="13.5" customHeight="1">
      <c r="AC60" s="11"/>
      <c r="AD60" s="11"/>
      <c r="AE60" s="11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</sheetData>
  <sheetProtection/>
  <mergeCells count="250">
    <mergeCell ref="Z47:AB48"/>
    <mergeCell ref="Q45:S45"/>
    <mergeCell ref="W45:Y46"/>
    <mergeCell ref="T41:V41"/>
    <mergeCell ref="W41:Y41"/>
    <mergeCell ref="E47:E48"/>
    <mergeCell ref="F47:F48"/>
    <mergeCell ref="G47:G48"/>
    <mergeCell ref="H47:H48"/>
    <mergeCell ref="Q47:S47"/>
    <mergeCell ref="W47:Y47"/>
    <mergeCell ref="T47:V47"/>
    <mergeCell ref="K47:K48"/>
    <mergeCell ref="L47:L48"/>
    <mergeCell ref="I45:I46"/>
    <mergeCell ref="J45:J46"/>
    <mergeCell ref="K45:K46"/>
    <mergeCell ref="L45:L46"/>
    <mergeCell ref="I47:I48"/>
    <mergeCell ref="J47:J48"/>
    <mergeCell ref="E41:E42"/>
    <mergeCell ref="O47:O48"/>
    <mergeCell ref="Z45:AB45"/>
    <mergeCell ref="O43:O44"/>
    <mergeCell ref="W43:Y43"/>
    <mergeCell ref="O45:O46"/>
    <mergeCell ref="Z43:AB43"/>
    <mergeCell ref="Q43:S43"/>
    <mergeCell ref="T43:V44"/>
    <mergeCell ref="T45:V45"/>
    <mergeCell ref="E45:E46"/>
    <mergeCell ref="F45:F46"/>
    <mergeCell ref="G45:G46"/>
    <mergeCell ref="H45:H46"/>
    <mergeCell ref="E43:E44"/>
    <mergeCell ref="F43:F44"/>
    <mergeCell ref="G43:G44"/>
    <mergeCell ref="H43:H44"/>
    <mergeCell ref="F41:F42"/>
    <mergeCell ref="G41:G42"/>
    <mergeCell ref="H41:H42"/>
    <mergeCell ref="Z41:AB41"/>
    <mergeCell ref="I43:I44"/>
    <mergeCell ref="J43:J44"/>
    <mergeCell ref="K43:K44"/>
    <mergeCell ref="L43:L44"/>
    <mergeCell ref="I41:I42"/>
    <mergeCell ref="L41:L42"/>
    <mergeCell ref="Z40:AB40"/>
    <mergeCell ref="G40:K40"/>
    <mergeCell ref="T40:V40"/>
    <mergeCell ref="W40:Y40"/>
    <mergeCell ref="J41:J42"/>
    <mergeCell ref="Q41:S42"/>
    <mergeCell ref="K41:K42"/>
    <mergeCell ref="W36:Y36"/>
    <mergeCell ref="O36:O37"/>
    <mergeCell ref="T36:V36"/>
    <mergeCell ref="O41:O42"/>
    <mergeCell ref="M40:N40"/>
    <mergeCell ref="Q40:S40"/>
    <mergeCell ref="L34:L35"/>
    <mergeCell ref="E36:E37"/>
    <mergeCell ref="F36:F37"/>
    <mergeCell ref="G36:G37"/>
    <mergeCell ref="H36:H37"/>
    <mergeCell ref="Q36:S36"/>
    <mergeCell ref="W29:Y29"/>
    <mergeCell ref="O34:O35"/>
    <mergeCell ref="T34:V34"/>
    <mergeCell ref="W30:Y30"/>
    <mergeCell ref="Z36:AB37"/>
    <mergeCell ref="I36:I37"/>
    <mergeCell ref="J36:J37"/>
    <mergeCell ref="K36:K37"/>
    <mergeCell ref="L36:L37"/>
    <mergeCell ref="K34:K35"/>
    <mergeCell ref="E30:E31"/>
    <mergeCell ref="F30:F31"/>
    <mergeCell ref="G30:G31"/>
    <mergeCell ref="Z29:AB29"/>
    <mergeCell ref="E34:E35"/>
    <mergeCell ref="F34:F35"/>
    <mergeCell ref="G34:G35"/>
    <mergeCell ref="H34:H35"/>
    <mergeCell ref="I34:I35"/>
    <mergeCell ref="J34:J35"/>
    <mergeCell ref="F21:F22"/>
    <mergeCell ref="L14:L15"/>
    <mergeCell ref="J14:J15"/>
    <mergeCell ref="E12:E13"/>
    <mergeCell ref="F12:F13"/>
    <mergeCell ref="H12:H13"/>
    <mergeCell ref="E14:E15"/>
    <mergeCell ref="F14:F15"/>
    <mergeCell ref="H14:H15"/>
    <mergeCell ref="I14:I15"/>
    <mergeCell ref="G8:G9"/>
    <mergeCell ref="J10:J11"/>
    <mergeCell ref="I10:I11"/>
    <mergeCell ref="G10:G11"/>
    <mergeCell ref="J12:J13"/>
    <mergeCell ref="Q10:S10"/>
    <mergeCell ref="I8:I9"/>
    <mergeCell ref="J8:J9"/>
    <mergeCell ref="K8:K9"/>
    <mergeCell ref="L8:L9"/>
    <mergeCell ref="K14:K15"/>
    <mergeCell ref="G18:K18"/>
    <mergeCell ref="I19:I20"/>
    <mergeCell ref="J19:J20"/>
    <mergeCell ref="I30:I31"/>
    <mergeCell ref="K30:K31"/>
    <mergeCell ref="G29:K29"/>
    <mergeCell ref="G14:G15"/>
    <mergeCell ref="G19:G20"/>
    <mergeCell ref="H19:H20"/>
    <mergeCell ref="M7:N7"/>
    <mergeCell ref="K10:K11"/>
    <mergeCell ref="G7:K7"/>
    <mergeCell ref="L12:L13"/>
    <mergeCell ref="L10:L11"/>
    <mergeCell ref="K12:K13"/>
    <mergeCell ref="I12:I13"/>
    <mergeCell ref="G12:G13"/>
    <mergeCell ref="H8:H9"/>
    <mergeCell ref="H10:H11"/>
    <mergeCell ref="O14:O15"/>
    <mergeCell ref="Q14:S14"/>
    <mergeCell ref="T14:V14"/>
    <mergeCell ref="E32:E33"/>
    <mergeCell ref="F32:F33"/>
    <mergeCell ref="G32:G33"/>
    <mergeCell ref="H32:H33"/>
    <mergeCell ref="I32:I33"/>
    <mergeCell ref="J32:J33"/>
    <mergeCell ref="K32:K33"/>
    <mergeCell ref="Q7:S7"/>
    <mergeCell ref="O10:O11"/>
    <mergeCell ref="Q8:S9"/>
    <mergeCell ref="H30:H31"/>
    <mergeCell ref="W7:Y7"/>
    <mergeCell ref="Z7:AB7"/>
    <mergeCell ref="I25:I26"/>
    <mergeCell ref="J25:J26"/>
    <mergeCell ref="T8:V8"/>
    <mergeCell ref="W8:Y8"/>
    <mergeCell ref="O12:O13"/>
    <mergeCell ref="Q12:S12"/>
    <mergeCell ref="T12:V12"/>
    <mergeCell ref="W12:Y13"/>
    <mergeCell ref="Z8:AB8"/>
    <mergeCell ref="Z10:AB10"/>
    <mergeCell ref="O8:O9"/>
    <mergeCell ref="K19:K20"/>
    <mergeCell ref="L19:L20"/>
    <mergeCell ref="T7:V7"/>
    <mergeCell ref="Z14:AB15"/>
    <mergeCell ref="T10:V11"/>
    <mergeCell ref="W10:Y10"/>
    <mergeCell ref="Z12:AB12"/>
    <mergeCell ref="W14:Y14"/>
    <mergeCell ref="W18:Y18"/>
    <mergeCell ref="Z18:AB18"/>
    <mergeCell ref="W19:Y19"/>
    <mergeCell ref="Z19:AB19"/>
    <mergeCell ref="Q34:S34"/>
    <mergeCell ref="W34:Y35"/>
    <mergeCell ref="W32:Y32"/>
    <mergeCell ref="Q32:S32"/>
    <mergeCell ref="Z34:AB34"/>
    <mergeCell ref="Z32:AB32"/>
    <mergeCell ref="T25:V25"/>
    <mergeCell ref="Q25:S25"/>
    <mergeCell ref="M18:N18"/>
    <mergeCell ref="Q18:S18"/>
    <mergeCell ref="T18:V18"/>
    <mergeCell ref="L21:L22"/>
    <mergeCell ref="O21:O22"/>
    <mergeCell ref="Q19:S20"/>
    <mergeCell ref="Q21:S21"/>
    <mergeCell ref="T21:V22"/>
    <mergeCell ref="O19:O20"/>
    <mergeCell ref="T19:V19"/>
    <mergeCell ref="G21:G22"/>
    <mergeCell ref="H21:H22"/>
    <mergeCell ref="I21:I22"/>
    <mergeCell ref="J21:J22"/>
    <mergeCell ref="I23:I24"/>
    <mergeCell ref="K21:K22"/>
    <mergeCell ref="J23:J24"/>
    <mergeCell ref="K23:K24"/>
    <mergeCell ref="J30:J31"/>
    <mergeCell ref="T30:V30"/>
    <mergeCell ref="L32:L33"/>
    <mergeCell ref="O30:O31"/>
    <mergeCell ref="O32:O33"/>
    <mergeCell ref="L30:L31"/>
    <mergeCell ref="O25:O26"/>
    <mergeCell ref="T32:V33"/>
    <mergeCell ref="Q30:S31"/>
    <mergeCell ref="L23:L24"/>
    <mergeCell ref="O23:O24"/>
    <mergeCell ref="K25:K26"/>
    <mergeCell ref="L25:L26"/>
    <mergeCell ref="M29:N29"/>
    <mergeCell ref="Q29:S29"/>
    <mergeCell ref="T29:V29"/>
    <mergeCell ref="W21:Y21"/>
    <mergeCell ref="Z21:AB21"/>
    <mergeCell ref="T23:V23"/>
    <mergeCell ref="W23:Y24"/>
    <mergeCell ref="W25:Y25"/>
    <mergeCell ref="Z25:AB26"/>
    <mergeCell ref="E25:E26"/>
    <mergeCell ref="F25:F26"/>
    <mergeCell ref="G25:G26"/>
    <mergeCell ref="H25:H26"/>
    <mergeCell ref="G23:G24"/>
    <mergeCell ref="H23:H24"/>
    <mergeCell ref="D14:D15"/>
    <mergeCell ref="E21:E22"/>
    <mergeCell ref="F23:F24"/>
    <mergeCell ref="E8:E9"/>
    <mergeCell ref="F8:F9"/>
    <mergeCell ref="E10:E11"/>
    <mergeCell ref="F10:F11"/>
    <mergeCell ref="E23:E24"/>
    <mergeCell ref="E19:E20"/>
    <mergeCell ref="F19:F20"/>
    <mergeCell ref="D2:M2"/>
    <mergeCell ref="D4:P4"/>
    <mergeCell ref="D43:D44"/>
    <mergeCell ref="D19:D20"/>
    <mergeCell ref="D21:D22"/>
    <mergeCell ref="D23:D24"/>
    <mergeCell ref="D25:D26"/>
    <mergeCell ref="D8:D9"/>
    <mergeCell ref="D10:D11"/>
    <mergeCell ref="D12:D13"/>
    <mergeCell ref="Z30:AB30"/>
    <mergeCell ref="Z23:AB23"/>
    <mergeCell ref="Q23:S23"/>
    <mergeCell ref="D45:D46"/>
    <mergeCell ref="D47:D48"/>
    <mergeCell ref="D41:D42"/>
    <mergeCell ref="D30:D31"/>
    <mergeCell ref="D32:D33"/>
    <mergeCell ref="D34:D35"/>
    <mergeCell ref="D36:D37"/>
  </mergeCells>
  <printOptions/>
  <pageMargins left="0.3937007874015748" right="0.31496062992125984" top="0.2755905511811024" bottom="0" header="0" footer="0"/>
  <pageSetup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GridLines="0" zoomScale="50" zoomScaleNormal="50" zoomScaleSheetLayoutView="50" zoomScalePageLayoutView="0" workbookViewId="0" topLeftCell="A1">
      <selection activeCell="M16" sqref="M16"/>
    </sheetView>
  </sheetViews>
  <sheetFormatPr defaultColWidth="8.875" defaultRowHeight="13.5"/>
  <cols>
    <col min="1" max="1" width="3.125" style="7" customWidth="1"/>
    <col min="2" max="2" width="4.625" style="7" bestFit="1" customWidth="1"/>
    <col min="3" max="3" width="2.75390625" style="7" hidden="1" customWidth="1"/>
    <col min="4" max="4" width="49.875" style="7" customWidth="1"/>
    <col min="5" max="9" width="3.625" style="7" customWidth="1"/>
    <col min="10" max="10" width="7.75390625" style="7" customWidth="1"/>
    <col min="11" max="11" width="4.75390625" style="7" customWidth="1"/>
    <col min="12" max="12" width="9.375" style="7" customWidth="1"/>
    <col min="13" max="13" width="7.75390625" style="7" customWidth="1"/>
    <col min="14" max="14" width="1.4921875" style="7" customWidth="1"/>
    <col min="15" max="15" width="5.625" style="7" customWidth="1"/>
    <col min="16" max="16" width="2.75390625" style="7" customWidth="1"/>
    <col min="17" max="18" width="5.625" style="7" customWidth="1"/>
    <col min="19" max="19" width="2.75390625" style="7" customWidth="1"/>
    <col min="20" max="21" width="5.625" style="7" customWidth="1"/>
    <col min="22" max="22" width="2.75390625" style="7" customWidth="1"/>
    <col min="23" max="24" width="5.625" style="7" customWidth="1"/>
    <col min="25" max="25" width="2.75390625" style="7" customWidth="1"/>
    <col min="26" max="26" width="5.625" style="7" customWidth="1"/>
    <col min="27" max="27" width="3.125" style="7" customWidth="1"/>
    <col min="28" max="28" width="3.25390625" style="7" customWidth="1"/>
    <col min="29" max="29" width="2.75390625" style="7" customWidth="1"/>
    <col min="30" max="30" width="5.50390625" style="7" customWidth="1"/>
    <col min="31" max="16384" width="8.875" style="7" customWidth="1"/>
  </cols>
  <sheetData>
    <row r="1" spans="1:27" ht="24.75" customHeight="1">
      <c r="A1" s="133"/>
      <c r="AA1" s="7" t="s">
        <v>13</v>
      </c>
    </row>
    <row r="2" spans="2:14" ht="24.75" customHeight="1">
      <c r="B2" s="287" t="s">
        <v>150</v>
      </c>
      <c r="C2" s="288"/>
      <c r="D2" s="288"/>
      <c r="E2" s="288"/>
      <c r="F2" s="288"/>
      <c r="G2" s="288"/>
      <c r="H2" s="288"/>
      <c r="I2" s="288"/>
      <c r="J2" s="288"/>
      <c r="K2" s="288"/>
      <c r="L2" s="84"/>
      <c r="M2" s="84"/>
      <c r="N2" s="84"/>
    </row>
    <row r="3" spans="2:14" ht="24.75" customHeight="1">
      <c r="B3" s="82"/>
      <c r="C3" s="83"/>
      <c r="D3" s="83"/>
      <c r="E3" s="83"/>
      <c r="F3" s="83"/>
      <c r="G3" s="83"/>
      <c r="H3" s="83"/>
      <c r="I3" s="83"/>
      <c r="J3" s="83"/>
      <c r="K3" s="83"/>
      <c r="L3" s="84"/>
      <c r="M3" s="84"/>
      <c r="N3" s="84"/>
    </row>
    <row r="4" spans="2:29" ht="24.75" customHeight="1">
      <c r="B4" s="289" t="s">
        <v>59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AA4" s="8"/>
      <c r="AB4" s="8"/>
      <c r="AC4" s="8"/>
    </row>
    <row r="5" spans="2:29" ht="24.75" customHeight="1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AA5" s="8"/>
      <c r="AB5" s="8"/>
      <c r="AC5" s="8"/>
    </row>
    <row r="6" spans="4:29" ht="24.75" customHeight="1">
      <c r="D6" s="9" t="s">
        <v>52</v>
      </c>
      <c r="E6" s="9"/>
      <c r="F6" s="1"/>
      <c r="G6" s="1"/>
      <c r="H6" s="1"/>
      <c r="I6" s="1"/>
      <c r="J6" s="1"/>
      <c r="K6" s="1"/>
      <c r="L6" s="1"/>
      <c r="M6" s="1"/>
      <c r="N6" s="1"/>
      <c r="AA6" s="8"/>
      <c r="AB6" s="8"/>
      <c r="AC6" s="8"/>
    </row>
    <row r="7" spans="2:26" ht="24.75" customHeight="1">
      <c r="B7" s="10"/>
      <c r="C7" s="4"/>
      <c r="D7" s="5"/>
      <c r="E7" s="307" t="s">
        <v>4</v>
      </c>
      <c r="F7" s="308"/>
      <c r="G7" s="308"/>
      <c r="H7" s="308"/>
      <c r="I7" s="309"/>
      <c r="J7" s="48" t="s">
        <v>0</v>
      </c>
      <c r="K7" s="304" t="s">
        <v>3</v>
      </c>
      <c r="L7" s="305"/>
      <c r="M7" s="48" t="s">
        <v>1</v>
      </c>
      <c r="N7" s="49"/>
      <c r="O7" s="306">
        <f>+C8</f>
        <v>1</v>
      </c>
      <c r="P7" s="306"/>
      <c r="Q7" s="305"/>
      <c r="R7" s="306">
        <f>+C10</f>
        <v>2</v>
      </c>
      <c r="S7" s="306"/>
      <c r="T7" s="305"/>
      <c r="U7" s="304">
        <f>+C12</f>
        <v>3</v>
      </c>
      <c r="V7" s="306"/>
      <c r="W7" s="305"/>
      <c r="X7" s="304">
        <v>4</v>
      </c>
      <c r="Y7" s="306"/>
      <c r="Z7" s="305"/>
    </row>
    <row r="8" spans="1:26" ht="24.75" customHeight="1">
      <c r="A8" s="7">
        <f>IF(M8="","",M8)</f>
        <v>2</v>
      </c>
      <c r="B8" s="285">
        <v>1</v>
      </c>
      <c r="C8" s="285">
        <v>1</v>
      </c>
      <c r="D8" s="290" t="str">
        <f>'参加チーム'!D24</f>
        <v>　吉田☆ラッキースターズＪｒ</v>
      </c>
      <c r="E8" s="292">
        <f>COUNTIF($O$8:$Z$8,"○")</f>
        <v>1</v>
      </c>
      <c r="F8" s="283" t="s">
        <v>2</v>
      </c>
      <c r="G8" s="283">
        <f>COUNTIF($O$8:$Z$8,"△")</f>
        <v>1</v>
      </c>
      <c r="H8" s="283" t="s">
        <v>2</v>
      </c>
      <c r="I8" s="284">
        <f>COUNTIF($O$8:$Z$8,"×")</f>
        <v>1</v>
      </c>
      <c r="J8" s="301">
        <f>E8*2+G8*1</f>
        <v>3</v>
      </c>
      <c r="K8" s="50" t="s">
        <v>255</v>
      </c>
      <c r="L8" s="51">
        <f>R9+U9+X9</f>
        <v>14</v>
      </c>
      <c r="M8" s="301">
        <f>RANK(J8,$J$8:$J$15,0)</f>
        <v>2</v>
      </c>
      <c r="N8" s="49"/>
      <c r="O8" s="295"/>
      <c r="P8" s="296"/>
      <c r="Q8" s="297"/>
      <c r="R8" s="281" t="str">
        <f>IF(R9&gt;T9,"○",(IF(R9=T9,"△","×")))</f>
        <v>○</v>
      </c>
      <c r="S8" s="283"/>
      <c r="T8" s="284"/>
      <c r="U8" s="281" t="str">
        <f>IF(U9&gt;W9,"○",(IF(U9=W9,"△","×")))</f>
        <v>×</v>
      </c>
      <c r="V8" s="283"/>
      <c r="W8" s="284"/>
      <c r="X8" s="281" t="str">
        <f>IF(X9&gt;Z9,"○",(IF(X9=Z9,"△","×")))</f>
        <v>△</v>
      </c>
      <c r="Y8" s="283"/>
      <c r="Z8" s="284"/>
    </row>
    <row r="9" spans="2:26" ht="24.75" customHeight="1">
      <c r="B9" s="286"/>
      <c r="C9" s="286"/>
      <c r="D9" s="291"/>
      <c r="E9" s="293"/>
      <c r="F9" s="294"/>
      <c r="G9" s="294"/>
      <c r="H9" s="294"/>
      <c r="I9" s="303"/>
      <c r="J9" s="302"/>
      <c r="K9" s="52" t="s">
        <v>256</v>
      </c>
      <c r="L9" s="53">
        <f>T9+W9+Z9</f>
        <v>13</v>
      </c>
      <c r="M9" s="302"/>
      <c r="N9" s="49"/>
      <c r="O9" s="298"/>
      <c r="P9" s="299"/>
      <c r="Q9" s="300"/>
      <c r="R9" s="54">
        <f>'全タイムスケジュール'!$G15</f>
        <v>6</v>
      </c>
      <c r="S9" s="55" t="s">
        <v>2</v>
      </c>
      <c r="T9" s="56">
        <f>'全タイムスケジュール'!$I15</f>
        <v>4</v>
      </c>
      <c r="U9" s="54">
        <f>'全タイムスケジュール'!$G21</f>
        <v>3</v>
      </c>
      <c r="V9" s="55" t="s">
        <v>2</v>
      </c>
      <c r="W9" s="56">
        <f>'全タイムスケジュール'!$I21</f>
        <v>4</v>
      </c>
      <c r="X9" s="54">
        <f>'全タイムスケジュール'!$G27</f>
        <v>5</v>
      </c>
      <c r="Y9" s="55" t="s">
        <v>2</v>
      </c>
      <c r="Z9" s="56">
        <f>'全タイムスケジュール'!$I27</f>
        <v>5</v>
      </c>
    </row>
    <row r="10" spans="1:26" ht="24.75" customHeight="1">
      <c r="A10" s="7">
        <f>IF(M10="","",M10)</f>
        <v>4</v>
      </c>
      <c r="B10" s="285">
        <v>2</v>
      </c>
      <c r="C10" s="285">
        <v>2</v>
      </c>
      <c r="D10" s="290" t="str">
        <f>'参加チーム'!D25</f>
        <v>　鳥川トレルンジャー</v>
      </c>
      <c r="E10" s="292">
        <f>COUNTIF($O$10:$Z$10,"○")</f>
        <v>0</v>
      </c>
      <c r="F10" s="283" t="s">
        <v>2</v>
      </c>
      <c r="G10" s="283">
        <f>COUNTIF($O$10:$Z$10,"△")</f>
        <v>0</v>
      </c>
      <c r="H10" s="283" t="s">
        <v>2</v>
      </c>
      <c r="I10" s="284">
        <f>COUNTIF($O$10:$Z$10,"×")</f>
        <v>3</v>
      </c>
      <c r="J10" s="301">
        <f>E10*2+G10*1</f>
        <v>0</v>
      </c>
      <c r="K10" s="50" t="s">
        <v>255</v>
      </c>
      <c r="L10" s="51">
        <f>O11+U11+X11</f>
        <v>10</v>
      </c>
      <c r="M10" s="301">
        <f>RANK(J10,$J$8:$J$15,0)</f>
        <v>4</v>
      </c>
      <c r="N10" s="49"/>
      <c r="O10" s="281" t="str">
        <f>IF(O11&gt;Q11,"○",(IF(O11=Q11,"△","×")))</f>
        <v>×</v>
      </c>
      <c r="P10" s="283"/>
      <c r="Q10" s="284"/>
      <c r="R10" s="295"/>
      <c r="S10" s="296"/>
      <c r="T10" s="297"/>
      <c r="U10" s="281" t="str">
        <f>IF(U11&gt;W11,"○",(IF(U11=W11,"△","×")))</f>
        <v>×</v>
      </c>
      <c r="V10" s="283"/>
      <c r="W10" s="284"/>
      <c r="X10" s="281" t="str">
        <f>IF(X11&gt;Z11,"○",(IF(X11=Z11,"△","×")))</f>
        <v>×</v>
      </c>
      <c r="Y10" s="283"/>
      <c r="Z10" s="284"/>
    </row>
    <row r="11" spans="2:26" ht="24.75" customHeight="1">
      <c r="B11" s="286"/>
      <c r="C11" s="286"/>
      <c r="D11" s="291"/>
      <c r="E11" s="293"/>
      <c r="F11" s="294"/>
      <c r="G11" s="294"/>
      <c r="H11" s="294"/>
      <c r="I11" s="303"/>
      <c r="J11" s="302"/>
      <c r="K11" s="52" t="s">
        <v>256</v>
      </c>
      <c r="L11" s="53">
        <f>Q11+W11+Z11</f>
        <v>16</v>
      </c>
      <c r="M11" s="302"/>
      <c r="N11" s="49"/>
      <c r="O11" s="54">
        <f>IF(T9="","",T9)</f>
        <v>4</v>
      </c>
      <c r="P11" s="55" t="s">
        <v>2</v>
      </c>
      <c r="Q11" s="56">
        <f>IF(R9="","",R9)</f>
        <v>6</v>
      </c>
      <c r="R11" s="298"/>
      <c r="S11" s="299"/>
      <c r="T11" s="300"/>
      <c r="U11" s="54">
        <f>'全タイムスケジュール'!$G29</f>
        <v>4</v>
      </c>
      <c r="V11" s="55" t="s">
        <v>2</v>
      </c>
      <c r="W11" s="56">
        <f>'全タイムスケジュール'!$I29</f>
        <v>5</v>
      </c>
      <c r="X11" s="54">
        <f>'全タイムスケジュール'!$G23</f>
        <v>2</v>
      </c>
      <c r="Y11" s="55" t="s">
        <v>2</v>
      </c>
      <c r="Z11" s="56">
        <f>'全タイムスケジュール'!$I23</f>
        <v>5</v>
      </c>
    </row>
    <row r="12" spans="1:26" ht="24.75" customHeight="1">
      <c r="A12" s="7">
        <f>IF(M12="","",M12)</f>
        <v>1</v>
      </c>
      <c r="B12" s="285">
        <v>3</v>
      </c>
      <c r="C12" s="285">
        <v>3</v>
      </c>
      <c r="D12" s="290" t="str">
        <f>'参加チーム'!D26</f>
        <v>　白二ビクトリー・ジュニア</v>
      </c>
      <c r="E12" s="292">
        <f>COUNTIF($O$12:$Z$12,"○")</f>
        <v>3</v>
      </c>
      <c r="F12" s="283" t="s">
        <v>2</v>
      </c>
      <c r="G12" s="283">
        <f>COUNTIF($O$12:$Z$12,"△")</f>
        <v>0</v>
      </c>
      <c r="H12" s="283" t="s">
        <v>2</v>
      </c>
      <c r="I12" s="284">
        <f>COUNTIF($O$12:$Z$12,"×")</f>
        <v>0</v>
      </c>
      <c r="J12" s="301">
        <f>E12*2+G12*1</f>
        <v>6</v>
      </c>
      <c r="K12" s="50" t="s">
        <v>255</v>
      </c>
      <c r="L12" s="51">
        <f>O13+R13+X13</f>
        <v>13</v>
      </c>
      <c r="M12" s="301">
        <f>RANK(J12,$J$8:$J$15,0)</f>
        <v>1</v>
      </c>
      <c r="N12" s="49"/>
      <c r="O12" s="281" t="str">
        <f>IF(O13&gt;Q13,"○",(IF(O13=Q13,"△","×")))</f>
        <v>○</v>
      </c>
      <c r="P12" s="283"/>
      <c r="Q12" s="284"/>
      <c r="R12" s="281" t="str">
        <f>IF(R13&gt;T13,"○",(IF(R13=T13,"△","×")))</f>
        <v>○</v>
      </c>
      <c r="S12" s="283"/>
      <c r="T12" s="284"/>
      <c r="U12" s="295"/>
      <c r="V12" s="296"/>
      <c r="W12" s="297"/>
      <c r="X12" s="281" t="str">
        <f>IF(X13&gt;Z13,"○",(IF(X13=Z13,"△","×")))</f>
        <v>○</v>
      </c>
      <c r="Y12" s="283"/>
      <c r="Z12" s="284"/>
    </row>
    <row r="13" spans="2:26" ht="24.75" customHeight="1">
      <c r="B13" s="286"/>
      <c r="C13" s="286"/>
      <c r="D13" s="291"/>
      <c r="E13" s="293"/>
      <c r="F13" s="294"/>
      <c r="G13" s="294"/>
      <c r="H13" s="294"/>
      <c r="I13" s="303"/>
      <c r="J13" s="302"/>
      <c r="K13" s="52" t="s">
        <v>256</v>
      </c>
      <c r="L13" s="53">
        <f>Q13+T13+Z13</f>
        <v>7</v>
      </c>
      <c r="M13" s="302"/>
      <c r="N13" s="49"/>
      <c r="O13" s="58">
        <f>IF(W9="","",W9)</f>
        <v>4</v>
      </c>
      <c r="P13" s="55" t="s">
        <v>2</v>
      </c>
      <c r="Q13" s="56">
        <f>IF(U9="","",U9)</f>
        <v>3</v>
      </c>
      <c r="R13" s="54">
        <f>IF(W11="","",W11)</f>
        <v>5</v>
      </c>
      <c r="S13" s="55" t="s">
        <v>2</v>
      </c>
      <c r="T13" s="56">
        <f>IF(U11="","",U11)</f>
        <v>4</v>
      </c>
      <c r="U13" s="298"/>
      <c r="V13" s="299"/>
      <c r="W13" s="300"/>
      <c r="X13" s="54">
        <f>'全タイムスケジュール'!$G17</f>
        <v>4</v>
      </c>
      <c r="Y13" s="55" t="s">
        <v>2</v>
      </c>
      <c r="Z13" s="56">
        <f>'全タイムスケジュール'!$I17</f>
        <v>0</v>
      </c>
    </row>
    <row r="14" spans="1:26" ht="24.75" customHeight="1">
      <c r="A14" s="7">
        <f>IF(M14="","",M14)</f>
        <v>3</v>
      </c>
      <c r="B14" s="285">
        <v>4</v>
      </c>
      <c r="C14" s="285">
        <v>3</v>
      </c>
      <c r="D14" s="290" t="str">
        <f>'参加チーム'!D27</f>
        <v>　新鶴ファイターズ</v>
      </c>
      <c r="E14" s="292">
        <f>COUNTIF($O$14:$Z$14,"○")</f>
        <v>1</v>
      </c>
      <c r="F14" s="283" t="s">
        <v>2</v>
      </c>
      <c r="G14" s="283">
        <f>COUNTIF($O$14:$Z$14,"△")</f>
        <v>1</v>
      </c>
      <c r="H14" s="283" t="s">
        <v>2</v>
      </c>
      <c r="I14" s="284">
        <f>COUNTIF($O$14:$Z$14,"×")</f>
        <v>1</v>
      </c>
      <c r="J14" s="301">
        <f>E14*2+G14*1</f>
        <v>3</v>
      </c>
      <c r="K14" s="50" t="s">
        <v>255</v>
      </c>
      <c r="L14" s="51">
        <f>R15+U15+O15</f>
        <v>10</v>
      </c>
      <c r="M14" s="301">
        <v>3</v>
      </c>
      <c r="N14" s="49"/>
      <c r="O14" s="281" t="str">
        <f>IF(O15&gt;Q15,"○",(IF(O15=Q15,"△","×")))</f>
        <v>△</v>
      </c>
      <c r="P14" s="283"/>
      <c r="Q14" s="284"/>
      <c r="R14" s="281" t="str">
        <f>IF(R15&gt;T15,"○",(IF(R15=T15,"△","×")))</f>
        <v>○</v>
      </c>
      <c r="S14" s="283"/>
      <c r="T14" s="284"/>
      <c r="U14" s="281" t="str">
        <f>IF(U15&gt;W15,"○",(IF(U15=W15,"△","×")))</f>
        <v>×</v>
      </c>
      <c r="V14" s="283"/>
      <c r="W14" s="284"/>
      <c r="X14" s="295"/>
      <c r="Y14" s="296"/>
      <c r="Z14" s="297"/>
    </row>
    <row r="15" spans="2:26" ht="24.75" customHeight="1">
      <c r="B15" s="286"/>
      <c r="C15" s="286"/>
      <c r="D15" s="291"/>
      <c r="E15" s="293"/>
      <c r="F15" s="294"/>
      <c r="G15" s="294"/>
      <c r="H15" s="294"/>
      <c r="I15" s="303"/>
      <c r="J15" s="302"/>
      <c r="K15" s="52" t="s">
        <v>256</v>
      </c>
      <c r="L15" s="53">
        <f>Q15+T15+W15</f>
        <v>11</v>
      </c>
      <c r="M15" s="302"/>
      <c r="N15" s="49"/>
      <c r="O15" s="54">
        <f>IF(Z9="","",Z9)</f>
        <v>5</v>
      </c>
      <c r="P15" s="55" t="s">
        <v>2</v>
      </c>
      <c r="Q15" s="56">
        <f>IF(X9="","",X9)</f>
        <v>5</v>
      </c>
      <c r="R15" s="54">
        <f>IF(Z11="","",Z11)</f>
        <v>5</v>
      </c>
      <c r="S15" s="55" t="s">
        <v>2</v>
      </c>
      <c r="T15" s="56">
        <f>IF(X11="","",X11)</f>
        <v>2</v>
      </c>
      <c r="U15" s="54">
        <f>IF(Z13="","",Z13)</f>
        <v>0</v>
      </c>
      <c r="V15" s="55" t="s">
        <v>2</v>
      </c>
      <c r="W15" s="56">
        <f>IF(X13="","",X13)</f>
        <v>4</v>
      </c>
      <c r="X15" s="298"/>
      <c r="Y15" s="299"/>
      <c r="Z15" s="300"/>
    </row>
    <row r="16" spans="2:29" ht="24.75" customHeight="1">
      <c r="B16" s="62"/>
      <c r="C16" s="62"/>
      <c r="D16" s="27"/>
      <c r="E16" s="60"/>
      <c r="F16" s="60"/>
      <c r="G16" s="60"/>
      <c r="H16" s="60"/>
      <c r="I16" s="60"/>
      <c r="J16" s="60"/>
      <c r="K16" s="60"/>
      <c r="L16" s="60"/>
      <c r="M16" s="60"/>
      <c r="N16" s="62"/>
      <c r="O16" s="61"/>
      <c r="P16" s="63"/>
      <c r="Q16" s="61"/>
      <c r="R16" s="61"/>
      <c r="S16" s="63"/>
      <c r="T16" s="61"/>
      <c r="U16" s="61"/>
      <c r="V16" s="63"/>
      <c r="W16" s="61"/>
      <c r="X16" s="61"/>
      <c r="Y16" s="63"/>
      <c r="Z16" s="61"/>
      <c r="AA16" s="3"/>
      <c r="AB16" s="6"/>
      <c r="AC16" s="3"/>
    </row>
    <row r="17" spans="5:26" ht="24.75" customHeight="1"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4:26" ht="24.75" customHeight="1">
      <c r="D18" s="9" t="s">
        <v>54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2:26" ht="24.75" customHeight="1">
      <c r="B19" s="10"/>
      <c r="C19" s="4"/>
      <c r="D19" s="5"/>
      <c r="E19" s="307" t="s">
        <v>257</v>
      </c>
      <c r="F19" s="308"/>
      <c r="G19" s="308"/>
      <c r="H19" s="308"/>
      <c r="I19" s="309"/>
      <c r="J19" s="48" t="s">
        <v>258</v>
      </c>
      <c r="K19" s="304" t="s">
        <v>259</v>
      </c>
      <c r="L19" s="305"/>
      <c r="M19" s="48" t="s">
        <v>260</v>
      </c>
      <c r="N19" s="49"/>
      <c r="O19" s="306">
        <v>1</v>
      </c>
      <c r="P19" s="306"/>
      <c r="Q19" s="305"/>
      <c r="R19" s="306">
        <v>2</v>
      </c>
      <c r="S19" s="306"/>
      <c r="T19" s="305"/>
      <c r="U19" s="304">
        <v>3</v>
      </c>
      <c r="V19" s="306"/>
      <c r="W19" s="305"/>
      <c r="X19" s="304">
        <v>4</v>
      </c>
      <c r="Y19" s="306"/>
      <c r="Z19" s="305"/>
    </row>
    <row r="20" spans="2:26" ht="24.75" customHeight="1">
      <c r="B20" s="285">
        <v>1</v>
      </c>
      <c r="C20" s="285">
        <v>6</v>
      </c>
      <c r="D20" s="290" t="str">
        <f>'参加チーム'!D28</f>
        <v>　ドルフィンズこえだ</v>
      </c>
      <c r="E20" s="292">
        <f>COUNTIF($O$20:$Z$20,"○")</f>
        <v>2</v>
      </c>
      <c r="F20" s="283" t="s">
        <v>2</v>
      </c>
      <c r="G20" s="283">
        <f>COUNTIF($O$20:$Z$20,"△")</f>
        <v>0</v>
      </c>
      <c r="H20" s="283" t="s">
        <v>2</v>
      </c>
      <c r="I20" s="284">
        <f>COUNTIF($O$20:$Z$20,"×")</f>
        <v>1</v>
      </c>
      <c r="J20" s="301">
        <f>E20*2+G20*1</f>
        <v>4</v>
      </c>
      <c r="K20" s="50" t="s">
        <v>255</v>
      </c>
      <c r="L20" s="51">
        <f>R21+U21+X21</f>
        <v>11</v>
      </c>
      <c r="M20" s="301">
        <v>3</v>
      </c>
      <c r="N20" s="49"/>
      <c r="O20" s="295"/>
      <c r="P20" s="296"/>
      <c r="Q20" s="297"/>
      <c r="R20" s="281" t="str">
        <f>IF(R21&gt;T21,"○",(IF(R21=T21,"△","×")))</f>
        <v>○</v>
      </c>
      <c r="S20" s="283"/>
      <c r="T20" s="284"/>
      <c r="U20" s="281" t="str">
        <f>IF(U21&gt;W21,"○",(IF(U21=W21,"△","×")))</f>
        <v>×</v>
      </c>
      <c r="V20" s="283"/>
      <c r="W20" s="284"/>
      <c r="X20" s="281" t="str">
        <f>IF(X21&gt;Z21,"○",(IF(X21=Z21,"△","×")))</f>
        <v>○</v>
      </c>
      <c r="Y20" s="283"/>
      <c r="Z20" s="284"/>
    </row>
    <row r="21" spans="2:26" ht="24.75" customHeight="1">
      <c r="B21" s="286"/>
      <c r="C21" s="286"/>
      <c r="D21" s="291"/>
      <c r="E21" s="293"/>
      <c r="F21" s="294"/>
      <c r="G21" s="294"/>
      <c r="H21" s="294"/>
      <c r="I21" s="303"/>
      <c r="J21" s="302"/>
      <c r="K21" s="52" t="s">
        <v>256</v>
      </c>
      <c r="L21" s="53">
        <f>T21+W21+Z21</f>
        <v>12</v>
      </c>
      <c r="M21" s="302"/>
      <c r="N21" s="49"/>
      <c r="O21" s="298"/>
      <c r="P21" s="299"/>
      <c r="Q21" s="300"/>
      <c r="R21" s="54">
        <f>'全タイムスケジュール'!$R16</f>
        <v>7</v>
      </c>
      <c r="S21" s="55" t="s">
        <v>2</v>
      </c>
      <c r="T21" s="56">
        <f>'全タイムスケジュール'!$T16</f>
        <v>4</v>
      </c>
      <c r="U21" s="54">
        <f>'全タイムスケジュール'!$R22</f>
        <v>1</v>
      </c>
      <c r="V21" s="55" t="s">
        <v>2</v>
      </c>
      <c r="W21" s="56">
        <f>'全タイムスケジュール'!$T22</f>
        <v>6</v>
      </c>
      <c r="X21" s="54">
        <f>'全タイムスケジュール'!$R28</f>
        <v>3</v>
      </c>
      <c r="Y21" s="55" t="s">
        <v>2</v>
      </c>
      <c r="Z21" s="56">
        <f>'全タイムスケジュール'!$T28</f>
        <v>2</v>
      </c>
    </row>
    <row r="22" spans="2:26" ht="24.75" customHeight="1">
      <c r="B22" s="285">
        <v>2</v>
      </c>
      <c r="C22" s="285">
        <v>7</v>
      </c>
      <c r="D22" s="290" t="str">
        <f>'参加チーム'!D29</f>
        <v>　混成チーム</v>
      </c>
      <c r="E22" s="292">
        <f>COUNTIF($O$22:$Z$22,"○")</f>
        <v>0</v>
      </c>
      <c r="F22" s="283" t="s">
        <v>2</v>
      </c>
      <c r="G22" s="283">
        <f>COUNTIF($O$22:$Z$22,"△")</f>
        <v>0</v>
      </c>
      <c r="H22" s="283" t="s">
        <v>2</v>
      </c>
      <c r="I22" s="284">
        <f>COUNTIF($O$22:$Z$22,"×")</f>
        <v>3</v>
      </c>
      <c r="J22" s="301">
        <f>E22*2+G22*1</f>
        <v>0</v>
      </c>
      <c r="K22" s="50" t="s">
        <v>255</v>
      </c>
      <c r="L22" s="51">
        <f>O23+U23+X23</f>
        <v>6</v>
      </c>
      <c r="M22" s="301">
        <f>RANK(J22,$J$20:$J$27,0)</f>
        <v>4</v>
      </c>
      <c r="N22" s="49"/>
      <c r="O22" s="281" t="str">
        <f>IF(O23&gt;Q23,"○",(IF(O23=Q23,"△","×")))</f>
        <v>×</v>
      </c>
      <c r="P22" s="283"/>
      <c r="Q22" s="284"/>
      <c r="R22" s="295"/>
      <c r="S22" s="296"/>
      <c r="T22" s="297"/>
      <c r="U22" s="281" t="str">
        <f>IF(U23&gt;W23,"○",(IF(U23=W23,"△","×")))</f>
        <v>×</v>
      </c>
      <c r="V22" s="283"/>
      <c r="W22" s="284"/>
      <c r="X22" s="281" t="str">
        <f>IF(X23&gt;Z23,"○",(IF(X23=Z23,"△","×")))</f>
        <v>×</v>
      </c>
      <c r="Y22" s="283"/>
      <c r="Z22" s="284"/>
    </row>
    <row r="23" spans="2:26" ht="24.75" customHeight="1">
      <c r="B23" s="286"/>
      <c r="C23" s="286"/>
      <c r="D23" s="291"/>
      <c r="E23" s="293"/>
      <c r="F23" s="294"/>
      <c r="G23" s="294"/>
      <c r="H23" s="294"/>
      <c r="I23" s="303"/>
      <c r="J23" s="302"/>
      <c r="K23" s="52" t="s">
        <v>256</v>
      </c>
      <c r="L23" s="53">
        <f>Q23+W23+Z23</f>
        <v>19</v>
      </c>
      <c r="M23" s="302"/>
      <c r="N23" s="49"/>
      <c r="O23" s="54">
        <f>IF(T21="","",T21)</f>
        <v>4</v>
      </c>
      <c r="P23" s="55" t="s">
        <v>2</v>
      </c>
      <c r="Q23" s="56">
        <f>IF(R21="","",R21)</f>
        <v>7</v>
      </c>
      <c r="R23" s="298"/>
      <c r="S23" s="299"/>
      <c r="T23" s="300"/>
      <c r="U23" s="54">
        <f>'全タイムスケジュール'!$R29</f>
        <v>0</v>
      </c>
      <c r="V23" s="55" t="s">
        <v>2</v>
      </c>
      <c r="W23" s="56">
        <f>'全タイムスケジュール'!$T29</f>
        <v>7</v>
      </c>
      <c r="X23" s="54">
        <f>'全タイムスケジュール'!$R23</f>
        <v>2</v>
      </c>
      <c r="Y23" s="55" t="s">
        <v>2</v>
      </c>
      <c r="Z23" s="56">
        <f>'全タイムスケジュール'!$T23</f>
        <v>5</v>
      </c>
    </row>
    <row r="24" spans="2:26" ht="24.75" customHeight="1">
      <c r="B24" s="285">
        <v>3</v>
      </c>
      <c r="C24" s="285">
        <v>8</v>
      </c>
      <c r="D24" s="290" t="str">
        <f>'参加チーム'!D30</f>
        <v>　緑ヶ丘ドッジボールスポーツ少年団</v>
      </c>
      <c r="E24" s="292">
        <f>COUNTIF($O$24:$Z$24,"○")</f>
        <v>2</v>
      </c>
      <c r="F24" s="283" t="s">
        <v>2</v>
      </c>
      <c r="G24" s="283">
        <f>COUNTIF($O$24:$Z$24,"△")</f>
        <v>0</v>
      </c>
      <c r="H24" s="283" t="s">
        <v>2</v>
      </c>
      <c r="I24" s="284">
        <f>COUNTIF($O$24:$Z$24,"×")</f>
        <v>1</v>
      </c>
      <c r="J24" s="301">
        <f>E24*2+G24*1</f>
        <v>4</v>
      </c>
      <c r="K24" s="50" t="s">
        <v>255</v>
      </c>
      <c r="L24" s="51">
        <f>O25+R25+X25</f>
        <v>15</v>
      </c>
      <c r="M24" s="301">
        <f>RANK(J24,$J$20:$J$27,0)</f>
        <v>1</v>
      </c>
      <c r="N24" s="49"/>
      <c r="O24" s="281" t="str">
        <f>IF(O25&gt;Q25,"○",(IF(O25=Q25,"△","×")))</f>
        <v>○</v>
      </c>
      <c r="P24" s="283"/>
      <c r="Q24" s="284"/>
      <c r="R24" s="281" t="str">
        <f>IF(R25&gt;T25,"○",(IF(R25=T25,"△","×")))</f>
        <v>○</v>
      </c>
      <c r="S24" s="283"/>
      <c r="T24" s="284"/>
      <c r="U24" s="295"/>
      <c r="V24" s="296"/>
      <c r="W24" s="297"/>
      <c r="X24" s="281" t="str">
        <f>IF(X25&gt;Z25,"○",(IF(X25=Z25,"△","×")))</f>
        <v>×</v>
      </c>
      <c r="Y24" s="283"/>
      <c r="Z24" s="284"/>
    </row>
    <row r="25" spans="2:26" ht="24.75" customHeight="1">
      <c r="B25" s="286"/>
      <c r="C25" s="286"/>
      <c r="D25" s="291"/>
      <c r="E25" s="293"/>
      <c r="F25" s="294"/>
      <c r="G25" s="294"/>
      <c r="H25" s="294"/>
      <c r="I25" s="303"/>
      <c r="J25" s="302"/>
      <c r="K25" s="52" t="s">
        <v>256</v>
      </c>
      <c r="L25" s="53">
        <f>Q25+T25+Z25</f>
        <v>6</v>
      </c>
      <c r="M25" s="302"/>
      <c r="N25" s="49"/>
      <c r="O25" s="58">
        <f>IF(W21="","",W21)</f>
        <v>6</v>
      </c>
      <c r="P25" s="55" t="s">
        <v>2</v>
      </c>
      <c r="Q25" s="56">
        <f>IF(U21="","",U21)</f>
        <v>1</v>
      </c>
      <c r="R25" s="54">
        <f>IF(W23="","",W23)</f>
        <v>7</v>
      </c>
      <c r="S25" s="55" t="s">
        <v>2</v>
      </c>
      <c r="T25" s="56">
        <f>IF(U23="","",U23)</f>
        <v>0</v>
      </c>
      <c r="U25" s="298"/>
      <c r="V25" s="299"/>
      <c r="W25" s="300"/>
      <c r="X25" s="54">
        <f>'全タイムスケジュール'!$R17</f>
        <v>2</v>
      </c>
      <c r="Y25" s="55" t="s">
        <v>2</v>
      </c>
      <c r="Z25" s="56">
        <f>'全タイムスケジュール'!$T17</f>
        <v>5</v>
      </c>
    </row>
    <row r="26" spans="2:26" ht="24.75" customHeight="1">
      <c r="B26" s="285">
        <v>4</v>
      </c>
      <c r="C26" s="285">
        <v>8</v>
      </c>
      <c r="D26" s="290" t="str">
        <f>'参加チーム'!D31</f>
        <v>　須賀川ミニラキッズ</v>
      </c>
      <c r="E26" s="292">
        <f>COUNTIF($O$26:$Z$26,"○")</f>
        <v>2</v>
      </c>
      <c r="F26" s="283" t="s">
        <v>2</v>
      </c>
      <c r="G26" s="283">
        <f>COUNTIF($O$26:$Z$26,"△")</f>
        <v>0</v>
      </c>
      <c r="H26" s="283" t="s">
        <v>2</v>
      </c>
      <c r="I26" s="284">
        <f>COUNTIF($O$26:$Z$26,"×")</f>
        <v>1</v>
      </c>
      <c r="J26" s="301">
        <f>E26*2+G26*1</f>
        <v>4</v>
      </c>
      <c r="K26" s="50" t="s">
        <v>255</v>
      </c>
      <c r="L26" s="51">
        <f>R27+U27+O27</f>
        <v>12</v>
      </c>
      <c r="M26" s="301">
        <v>2</v>
      </c>
      <c r="N26" s="49"/>
      <c r="O26" s="281" t="str">
        <f>IF(O27&gt;Q27,"○",(IF(O27=Q27,"△","×")))</f>
        <v>×</v>
      </c>
      <c r="P26" s="283"/>
      <c r="Q26" s="284"/>
      <c r="R26" s="281" t="str">
        <f>IF(R27&gt;T27,"○",(IF(R27=T27,"△","×")))</f>
        <v>○</v>
      </c>
      <c r="S26" s="283"/>
      <c r="T26" s="284"/>
      <c r="U26" s="281" t="str">
        <f>IF(U27&gt;W27,"○",(IF(U27=W27,"△","×")))</f>
        <v>○</v>
      </c>
      <c r="V26" s="283"/>
      <c r="W26" s="284"/>
      <c r="X26" s="295"/>
      <c r="Y26" s="296"/>
      <c r="Z26" s="297"/>
    </row>
    <row r="27" spans="2:26" ht="24.75" customHeight="1">
      <c r="B27" s="286"/>
      <c r="C27" s="286"/>
      <c r="D27" s="291"/>
      <c r="E27" s="293"/>
      <c r="F27" s="294"/>
      <c r="G27" s="294"/>
      <c r="H27" s="294"/>
      <c r="I27" s="303"/>
      <c r="J27" s="302"/>
      <c r="K27" s="52" t="s">
        <v>256</v>
      </c>
      <c r="L27" s="53">
        <f>Q27+T27+W27</f>
        <v>7</v>
      </c>
      <c r="M27" s="302"/>
      <c r="N27" s="49"/>
      <c r="O27" s="54">
        <f>IF(Z21="","",Z21)</f>
        <v>2</v>
      </c>
      <c r="P27" s="55" t="s">
        <v>2</v>
      </c>
      <c r="Q27" s="56">
        <f>IF(X21="","",X21)</f>
        <v>3</v>
      </c>
      <c r="R27" s="54">
        <f>IF(Z23="","",Z23)</f>
        <v>5</v>
      </c>
      <c r="S27" s="55" t="s">
        <v>2</v>
      </c>
      <c r="T27" s="56">
        <f>IF(X23="","",X23)</f>
        <v>2</v>
      </c>
      <c r="U27" s="54">
        <f>IF(Z25="","",Z25)</f>
        <v>5</v>
      </c>
      <c r="V27" s="55" t="s">
        <v>2</v>
      </c>
      <c r="W27" s="56">
        <f>IF(X25="","",X25)</f>
        <v>2</v>
      </c>
      <c r="X27" s="298"/>
      <c r="Y27" s="299"/>
      <c r="Z27" s="300"/>
    </row>
    <row r="28" spans="2:29" ht="24.75" customHeight="1">
      <c r="B28" s="62"/>
      <c r="C28" s="62"/>
      <c r="D28" s="27"/>
      <c r="E28" s="60"/>
      <c r="F28" s="60"/>
      <c r="G28" s="60"/>
      <c r="H28" s="60"/>
      <c r="I28" s="60"/>
      <c r="J28" s="60"/>
      <c r="K28" s="60"/>
      <c r="L28" s="60"/>
      <c r="M28" s="60"/>
      <c r="N28" s="62"/>
      <c r="O28" s="61"/>
      <c r="P28" s="63"/>
      <c r="Q28" s="61"/>
      <c r="R28" s="61"/>
      <c r="S28" s="63"/>
      <c r="T28" s="61"/>
      <c r="U28" s="61"/>
      <c r="V28" s="63"/>
      <c r="W28" s="61"/>
      <c r="X28" s="61"/>
      <c r="Y28" s="63"/>
      <c r="Z28" s="61"/>
      <c r="AA28" s="3"/>
      <c r="AB28" s="6"/>
      <c r="AC28" s="3"/>
    </row>
    <row r="29" spans="2:29" ht="24.75" customHeight="1">
      <c r="B29" s="62"/>
      <c r="C29" s="62"/>
      <c r="D29" s="27"/>
      <c r="E29" s="60"/>
      <c r="F29" s="60"/>
      <c r="G29" s="60"/>
      <c r="H29" s="60"/>
      <c r="I29" s="60"/>
      <c r="J29" s="60"/>
      <c r="K29" s="60"/>
      <c r="L29" s="60"/>
      <c r="M29" s="60"/>
      <c r="N29" s="62"/>
      <c r="O29" s="61"/>
      <c r="P29" s="63"/>
      <c r="Q29" s="61"/>
      <c r="R29" s="61"/>
      <c r="S29" s="63"/>
      <c r="T29" s="61"/>
      <c r="U29" s="61"/>
      <c r="V29" s="63"/>
      <c r="W29" s="61"/>
      <c r="X29" s="61"/>
      <c r="Y29" s="63"/>
      <c r="Z29" s="61"/>
      <c r="AA29" s="3"/>
      <c r="AB29" s="6"/>
      <c r="AC29" s="3"/>
    </row>
    <row r="30" spans="2:29" ht="24.75" customHeight="1">
      <c r="B30" s="62"/>
      <c r="C30" s="62"/>
      <c r="D30" s="27"/>
      <c r="E30" s="60"/>
      <c r="F30" s="60"/>
      <c r="G30" s="60"/>
      <c r="H30" s="60"/>
      <c r="I30" s="60"/>
      <c r="J30" s="60"/>
      <c r="K30" s="60"/>
      <c r="L30" s="60"/>
      <c r="M30" s="60"/>
      <c r="N30" s="62"/>
      <c r="O30" s="61"/>
      <c r="P30" s="63"/>
      <c r="Q30" s="61"/>
      <c r="R30" s="61"/>
      <c r="S30" s="63"/>
      <c r="T30" s="61"/>
      <c r="U30" s="61"/>
      <c r="V30" s="63"/>
      <c r="W30" s="61"/>
      <c r="X30" s="61"/>
      <c r="Y30" s="63"/>
      <c r="Z30" s="61"/>
      <c r="AA30" s="3"/>
      <c r="AB30" s="6"/>
      <c r="AC30" s="3"/>
    </row>
    <row r="31" spans="2:29" ht="24.75" customHeight="1">
      <c r="B31" s="62"/>
      <c r="C31" s="62"/>
      <c r="D31" s="27"/>
      <c r="E31" s="60"/>
      <c r="F31" s="60"/>
      <c r="G31" s="60"/>
      <c r="H31" s="60"/>
      <c r="I31" s="60"/>
      <c r="J31" s="60"/>
      <c r="K31" s="60"/>
      <c r="L31" s="60"/>
      <c r="M31" s="60"/>
      <c r="N31" s="62"/>
      <c r="O31" s="61"/>
      <c r="P31" s="63"/>
      <c r="Q31" s="61"/>
      <c r="R31" s="61"/>
      <c r="S31" s="63"/>
      <c r="T31" s="61"/>
      <c r="U31" s="61"/>
      <c r="V31" s="63"/>
      <c r="W31" s="61"/>
      <c r="X31" s="61"/>
      <c r="Y31" s="63"/>
      <c r="Z31" s="61"/>
      <c r="AA31" s="3"/>
      <c r="AB31" s="6"/>
      <c r="AC31" s="3"/>
    </row>
    <row r="32" spans="2:29" ht="24.75" customHeight="1">
      <c r="B32" s="62"/>
      <c r="C32" s="62"/>
      <c r="D32" s="27"/>
      <c r="E32" s="60"/>
      <c r="F32" s="60"/>
      <c r="G32" s="60"/>
      <c r="H32" s="60"/>
      <c r="I32" s="60"/>
      <c r="J32" s="60"/>
      <c r="K32" s="60"/>
      <c r="L32" s="60"/>
      <c r="M32" s="60"/>
      <c r="N32" s="62"/>
      <c r="O32" s="61"/>
      <c r="P32" s="63"/>
      <c r="Q32" s="61"/>
      <c r="R32" s="61"/>
      <c r="S32" s="63"/>
      <c r="T32" s="61"/>
      <c r="U32" s="61"/>
      <c r="V32" s="63"/>
      <c r="W32" s="61"/>
      <c r="X32" s="61"/>
      <c r="Y32" s="63"/>
      <c r="Z32" s="61"/>
      <c r="AA32" s="3"/>
      <c r="AB32" s="6"/>
      <c r="AC32" s="3"/>
    </row>
    <row r="33" spans="4:23" s="11" customFormat="1" ht="24.75" customHeight="1">
      <c r="D33" s="9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5:23" s="11" customFormat="1" ht="24.75" customHeight="1">
      <c r="E34" s="321"/>
      <c r="F34" s="321"/>
      <c r="G34" s="321"/>
      <c r="H34" s="321"/>
      <c r="I34" s="321"/>
      <c r="J34" s="60"/>
      <c r="K34" s="313"/>
      <c r="L34" s="313"/>
      <c r="M34" s="60"/>
      <c r="N34" s="62"/>
      <c r="O34" s="313"/>
      <c r="P34" s="313"/>
      <c r="Q34" s="313"/>
      <c r="R34" s="313"/>
      <c r="S34" s="313"/>
      <c r="T34" s="313"/>
      <c r="U34" s="313"/>
      <c r="V34" s="313"/>
      <c r="W34" s="313"/>
    </row>
    <row r="35" spans="2:31" ht="24.75" customHeight="1">
      <c r="B35" s="314"/>
      <c r="C35" s="314"/>
      <c r="D35" s="320"/>
      <c r="E35" s="313"/>
      <c r="F35" s="313"/>
      <c r="G35" s="313"/>
      <c r="H35" s="313"/>
      <c r="I35" s="313"/>
      <c r="J35" s="313"/>
      <c r="K35" s="60"/>
      <c r="L35" s="60"/>
      <c r="M35" s="313"/>
      <c r="N35" s="62"/>
      <c r="O35" s="318"/>
      <c r="P35" s="313"/>
      <c r="Q35" s="313"/>
      <c r="R35" s="318"/>
      <c r="S35" s="313"/>
      <c r="T35" s="313"/>
      <c r="U35" s="314"/>
      <c r="V35" s="314"/>
      <c r="W35" s="314"/>
      <c r="X35" s="318"/>
      <c r="Y35" s="313"/>
      <c r="Z35" s="313"/>
      <c r="AA35" s="316"/>
      <c r="AB35" s="317"/>
      <c r="AC35" s="317"/>
      <c r="AD35" s="11"/>
      <c r="AE35" s="11"/>
    </row>
    <row r="36" spans="2:31" ht="24.75" customHeight="1">
      <c r="B36" s="314"/>
      <c r="C36" s="314"/>
      <c r="D36" s="320"/>
      <c r="E36" s="313"/>
      <c r="F36" s="313"/>
      <c r="G36" s="313"/>
      <c r="H36" s="313"/>
      <c r="I36" s="313"/>
      <c r="J36" s="313"/>
      <c r="K36" s="60"/>
      <c r="L36" s="60"/>
      <c r="M36" s="313"/>
      <c r="N36" s="62"/>
      <c r="O36" s="75"/>
      <c r="P36" s="63"/>
      <c r="Q36" s="61"/>
      <c r="R36" s="61"/>
      <c r="S36" s="63"/>
      <c r="T36" s="61"/>
      <c r="U36" s="314"/>
      <c r="V36" s="314"/>
      <c r="W36" s="314"/>
      <c r="X36" s="61"/>
      <c r="Y36" s="63"/>
      <c r="Z36" s="61"/>
      <c r="AA36" s="3"/>
      <c r="AB36" s="6"/>
      <c r="AC36" s="3"/>
      <c r="AD36" s="11"/>
      <c r="AE36" s="11"/>
    </row>
    <row r="37" spans="2:31" ht="24.75" customHeight="1">
      <c r="B37" s="314"/>
      <c r="C37" s="314"/>
      <c r="D37" s="320"/>
      <c r="E37" s="313"/>
      <c r="F37" s="313"/>
      <c r="G37" s="313"/>
      <c r="H37" s="313"/>
      <c r="I37" s="313"/>
      <c r="J37" s="313"/>
      <c r="K37" s="60"/>
      <c r="L37" s="60"/>
      <c r="M37" s="313"/>
      <c r="N37" s="62"/>
      <c r="O37" s="318"/>
      <c r="P37" s="313"/>
      <c r="Q37" s="313"/>
      <c r="R37" s="318"/>
      <c r="S37" s="313"/>
      <c r="T37" s="313"/>
      <c r="U37" s="318"/>
      <c r="V37" s="313"/>
      <c r="W37" s="313"/>
      <c r="X37" s="314"/>
      <c r="Y37" s="314"/>
      <c r="Z37" s="314"/>
      <c r="AA37" s="316"/>
      <c r="AB37" s="317"/>
      <c r="AC37" s="317"/>
      <c r="AD37" s="11"/>
      <c r="AE37" s="11"/>
    </row>
    <row r="38" spans="2:31" ht="24.75" customHeight="1">
      <c r="B38" s="314"/>
      <c r="C38" s="314"/>
      <c r="D38" s="320"/>
      <c r="E38" s="313"/>
      <c r="F38" s="313"/>
      <c r="G38" s="313"/>
      <c r="H38" s="313"/>
      <c r="I38" s="313"/>
      <c r="J38" s="313"/>
      <c r="K38" s="60"/>
      <c r="L38" s="60"/>
      <c r="M38" s="313"/>
      <c r="N38" s="62"/>
      <c r="O38" s="61"/>
      <c r="P38" s="63"/>
      <c r="Q38" s="61"/>
      <c r="R38" s="61"/>
      <c r="S38" s="63"/>
      <c r="T38" s="61"/>
      <c r="U38" s="61"/>
      <c r="V38" s="63"/>
      <c r="W38" s="61"/>
      <c r="X38" s="314"/>
      <c r="Y38" s="314"/>
      <c r="Z38" s="314"/>
      <c r="AA38" s="3"/>
      <c r="AB38" s="6"/>
      <c r="AC38" s="3"/>
      <c r="AD38" s="11"/>
      <c r="AE38" s="11"/>
    </row>
    <row r="39" spans="2:31" ht="24.75" customHeight="1">
      <c r="B39" s="314"/>
      <c r="C39" s="314"/>
      <c r="D39" s="320"/>
      <c r="E39" s="313"/>
      <c r="F39" s="313"/>
      <c r="G39" s="313"/>
      <c r="H39" s="313"/>
      <c r="I39" s="313"/>
      <c r="J39" s="313"/>
      <c r="K39" s="60"/>
      <c r="L39" s="60"/>
      <c r="M39" s="313"/>
      <c r="N39" s="62"/>
      <c r="O39" s="318"/>
      <c r="P39" s="313"/>
      <c r="Q39" s="313"/>
      <c r="R39" s="318"/>
      <c r="S39" s="313"/>
      <c r="T39" s="313"/>
      <c r="U39" s="318"/>
      <c r="V39" s="313"/>
      <c r="W39" s="313"/>
      <c r="X39" s="318"/>
      <c r="Y39" s="313"/>
      <c r="Z39" s="313"/>
      <c r="AA39" s="316"/>
      <c r="AB39" s="317"/>
      <c r="AC39" s="317"/>
      <c r="AD39" s="11"/>
      <c r="AE39" s="11"/>
    </row>
    <row r="40" spans="2:31" ht="24.75" customHeight="1">
      <c r="B40" s="314"/>
      <c r="C40" s="314"/>
      <c r="D40" s="320"/>
      <c r="E40" s="313"/>
      <c r="F40" s="313"/>
      <c r="G40" s="313"/>
      <c r="H40" s="313"/>
      <c r="I40" s="313"/>
      <c r="J40" s="313"/>
      <c r="K40" s="60"/>
      <c r="L40" s="60"/>
      <c r="M40" s="313"/>
      <c r="N40" s="62"/>
      <c r="O40" s="61"/>
      <c r="P40" s="63"/>
      <c r="Q40" s="61"/>
      <c r="R40" s="61"/>
      <c r="S40" s="63"/>
      <c r="T40" s="61"/>
      <c r="U40" s="61"/>
      <c r="V40" s="63"/>
      <c r="W40" s="61"/>
      <c r="X40" s="61"/>
      <c r="Y40" s="63"/>
      <c r="Z40" s="61"/>
      <c r="AA40" s="3"/>
      <c r="AB40" s="6"/>
      <c r="AC40" s="3"/>
      <c r="AD40" s="11"/>
      <c r="AE40" s="11"/>
    </row>
    <row r="41" spans="27:29" ht="24.75" customHeight="1">
      <c r="AA41" s="11"/>
      <c r="AB41" s="11"/>
      <c r="AC41" s="11"/>
    </row>
    <row r="42" spans="2:29" ht="24.75" customHeight="1">
      <c r="B42" s="11"/>
      <c r="C42" s="11"/>
      <c r="D42" s="17"/>
      <c r="E42" s="2"/>
      <c r="F42" s="2"/>
      <c r="G42" s="2"/>
      <c r="H42" s="2"/>
      <c r="I42" s="2"/>
      <c r="J42" s="2"/>
      <c r="K42" s="2"/>
      <c r="L42" s="2"/>
      <c r="M42" s="2"/>
      <c r="N42" s="11"/>
      <c r="O42" s="11"/>
      <c r="P42" s="11"/>
      <c r="Q42" s="11"/>
      <c r="R42" s="3"/>
      <c r="S42" s="6"/>
      <c r="T42" s="3"/>
      <c r="U42" s="3"/>
      <c r="V42" s="6"/>
      <c r="W42" s="3"/>
      <c r="X42" s="3"/>
      <c r="Y42" s="6"/>
      <c r="Z42" s="3"/>
      <c r="AA42" s="3" t="s">
        <v>53</v>
      </c>
      <c r="AB42" s="6"/>
      <c r="AC42" s="3"/>
    </row>
    <row r="43" spans="2:29" ht="24.75" customHeight="1">
      <c r="B43" s="11"/>
      <c r="C43" s="11"/>
      <c r="D43" s="17"/>
      <c r="E43" s="2"/>
      <c r="F43" s="2"/>
      <c r="G43" s="2"/>
      <c r="H43" s="2"/>
      <c r="I43" s="2"/>
      <c r="J43" s="2"/>
      <c r="K43" s="2"/>
      <c r="L43" s="2"/>
      <c r="M43" s="2"/>
      <c r="N43" s="11"/>
      <c r="O43" s="3"/>
      <c r="P43" s="6"/>
      <c r="Q43" s="3"/>
      <c r="R43" s="11"/>
      <c r="S43" s="11"/>
      <c r="T43" s="11"/>
      <c r="U43" s="3"/>
      <c r="V43" s="6"/>
      <c r="W43" s="3"/>
      <c r="X43" s="3"/>
      <c r="Y43" s="6"/>
      <c r="Z43" s="3"/>
      <c r="AA43" s="11" t="s">
        <v>53</v>
      </c>
      <c r="AB43" s="11"/>
      <c r="AC43" s="11"/>
    </row>
    <row r="44" spans="2:29" ht="24.75" customHeight="1">
      <c r="B44" s="11"/>
      <c r="C44" s="11"/>
      <c r="D44" s="17"/>
      <c r="E44" s="2"/>
      <c r="F44" s="2"/>
      <c r="G44" s="2"/>
      <c r="H44" s="2"/>
      <c r="I44" s="2"/>
      <c r="J44" s="2"/>
      <c r="K44" s="2"/>
      <c r="L44" s="2"/>
      <c r="M44" s="2"/>
      <c r="N44" s="11"/>
      <c r="O44" s="3"/>
      <c r="P44" s="2"/>
      <c r="Q44" s="2"/>
      <c r="R44" s="3"/>
      <c r="S44" s="2"/>
      <c r="T44" s="2"/>
      <c r="U44" s="11"/>
      <c r="V44" s="11"/>
      <c r="W44" s="11"/>
      <c r="X44" s="3"/>
      <c r="Y44" s="2"/>
      <c r="Z44" s="2"/>
      <c r="AA44" s="3"/>
      <c r="AB44" s="2"/>
      <c r="AC44" s="2"/>
    </row>
    <row r="45" spans="2:29" ht="24.75" customHeight="1">
      <c r="B45" s="11"/>
      <c r="C45" s="11"/>
      <c r="D45" s="17"/>
      <c r="E45" s="2"/>
      <c r="F45" s="2"/>
      <c r="G45" s="2"/>
      <c r="H45" s="2"/>
      <c r="I45" s="2"/>
      <c r="J45" s="2"/>
      <c r="K45" s="2"/>
      <c r="L45" s="2"/>
      <c r="M45" s="2"/>
      <c r="N45" s="11"/>
      <c r="O45" s="3"/>
      <c r="P45" s="6"/>
      <c r="Q45" s="3"/>
      <c r="R45" s="3"/>
      <c r="S45" s="6"/>
      <c r="T45" s="3"/>
      <c r="U45" s="3"/>
      <c r="V45" s="6"/>
      <c r="W45" s="3"/>
      <c r="X45" s="11"/>
      <c r="Y45" s="11"/>
      <c r="Z45" s="11"/>
      <c r="AB45" s="6"/>
      <c r="AC45" s="3"/>
    </row>
    <row r="46" spans="2:29" ht="24.75" customHeight="1">
      <c r="B46" s="11"/>
      <c r="C46" s="11"/>
      <c r="D46" s="17"/>
      <c r="E46" s="2"/>
      <c r="F46" s="2"/>
      <c r="G46" s="2"/>
      <c r="H46" s="2"/>
      <c r="I46" s="2"/>
      <c r="J46" s="2"/>
      <c r="K46" s="2"/>
      <c r="L46" s="2"/>
      <c r="M46" s="2"/>
      <c r="N46" s="11"/>
      <c r="O46" s="3"/>
      <c r="P46" s="2"/>
      <c r="Q46" s="2"/>
      <c r="R46" s="3"/>
      <c r="S46" s="2"/>
      <c r="T46" s="2"/>
      <c r="U46" s="3"/>
      <c r="V46" s="2"/>
      <c r="W46" s="2"/>
      <c r="X46" s="3"/>
      <c r="Y46" s="2"/>
      <c r="Z46" s="2"/>
      <c r="AA46" s="22" t="s">
        <v>13</v>
      </c>
      <c r="AB46" s="2" t="s">
        <v>55</v>
      </c>
      <c r="AC46" s="2"/>
    </row>
    <row r="47" spans="2:29" ht="24.75" customHeight="1">
      <c r="B47" s="11"/>
      <c r="C47" s="11"/>
      <c r="D47" s="17"/>
      <c r="E47" s="2"/>
      <c r="F47" s="2"/>
      <c r="G47" s="2"/>
      <c r="H47" s="2"/>
      <c r="I47" s="2"/>
      <c r="J47" s="2"/>
      <c r="K47" s="2"/>
      <c r="L47" s="2"/>
      <c r="M47" s="2"/>
      <c r="N47" s="11"/>
      <c r="O47" s="3"/>
      <c r="P47" s="6"/>
      <c r="Q47" s="3"/>
      <c r="R47" s="3"/>
      <c r="S47" s="6"/>
      <c r="T47" s="3"/>
      <c r="U47" s="3"/>
      <c r="V47" s="6"/>
      <c r="W47" s="3"/>
      <c r="X47" s="3"/>
      <c r="Y47" s="6"/>
      <c r="Z47" s="3"/>
      <c r="AB47" s="6"/>
      <c r="AC47" s="3"/>
    </row>
    <row r="48" spans="2:29" ht="24.75" customHeight="1">
      <c r="B48" s="11"/>
      <c r="C48" s="11"/>
      <c r="D48" s="17"/>
      <c r="E48" s="2"/>
      <c r="F48" s="2"/>
      <c r="G48" s="2"/>
      <c r="H48" s="2"/>
      <c r="I48" s="2"/>
      <c r="J48" s="2"/>
      <c r="K48" s="2"/>
      <c r="L48" s="2"/>
      <c r="M48" s="2"/>
      <c r="N48" s="11"/>
      <c r="O48" s="3"/>
      <c r="P48" s="6"/>
      <c r="Q48" s="3"/>
      <c r="R48" s="3"/>
      <c r="S48" s="6"/>
      <c r="T48" s="3"/>
      <c r="U48" s="3"/>
      <c r="V48" s="6"/>
      <c r="W48" s="3"/>
      <c r="X48" s="3"/>
      <c r="Y48" s="6"/>
      <c r="Z48" s="3"/>
      <c r="AB48" s="6"/>
      <c r="AC48" s="3"/>
    </row>
    <row r="49" spans="2:29" ht="24.75" customHeight="1">
      <c r="B49" s="11"/>
      <c r="C49" s="11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6"/>
      <c r="AB49" s="16"/>
      <c r="AC49" s="16"/>
    </row>
    <row r="50" spans="2:29" ht="24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24.75" customHeight="1">
      <c r="B51" s="11"/>
      <c r="C51" s="11"/>
      <c r="D51" s="11"/>
      <c r="E51" s="68"/>
      <c r="F51" s="68"/>
      <c r="G51" s="68"/>
      <c r="H51" s="68"/>
      <c r="I51" s="68"/>
      <c r="J51" s="2"/>
      <c r="K51" s="2"/>
      <c r="L51" s="2"/>
      <c r="M51" s="2"/>
      <c r="N51" s="1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24.75" customHeight="1">
      <c r="B52" s="11"/>
      <c r="C52" s="11"/>
      <c r="D52" s="17"/>
      <c r="E52" s="2"/>
      <c r="F52" s="2"/>
      <c r="G52" s="2"/>
      <c r="H52" s="2"/>
      <c r="I52" s="2"/>
      <c r="J52" s="2"/>
      <c r="K52" s="2"/>
      <c r="L52" s="2"/>
      <c r="M52" s="2"/>
      <c r="N52" s="11"/>
      <c r="O52" s="11"/>
      <c r="P52" s="11"/>
      <c r="Q52" s="11"/>
      <c r="R52" s="3"/>
      <c r="S52" s="2"/>
      <c r="T52" s="2"/>
      <c r="U52" s="3"/>
      <c r="V52" s="2"/>
      <c r="W52" s="2"/>
      <c r="X52" s="3"/>
      <c r="Y52" s="2"/>
      <c r="Z52" s="2"/>
      <c r="AA52" s="3"/>
      <c r="AB52" s="2"/>
      <c r="AC52" s="2"/>
    </row>
    <row r="53" spans="2:29" ht="24.75" customHeight="1">
      <c r="B53" s="11"/>
      <c r="C53" s="11"/>
      <c r="D53" s="17"/>
      <c r="E53" s="2"/>
      <c r="F53" s="2"/>
      <c r="G53" s="2"/>
      <c r="H53" s="2"/>
      <c r="I53" s="2"/>
      <c r="J53" s="2"/>
      <c r="K53" s="2"/>
      <c r="L53" s="2"/>
      <c r="M53" s="2"/>
      <c r="N53" s="11"/>
      <c r="O53" s="11"/>
      <c r="P53" s="11"/>
      <c r="Q53" s="11"/>
      <c r="R53" s="3"/>
      <c r="S53" s="6"/>
      <c r="T53" s="3"/>
      <c r="U53" s="3"/>
      <c r="V53" s="6"/>
      <c r="W53" s="3"/>
      <c r="X53" s="3"/>
      <c r="Y53" s="6"/>
      <c r="Z53" s="3"/>
      <c r="AA53" s="3"/>
      <c r="AB53" s="6"/>
      <c r="AC53" s="3"/>
    </row>
    <row r="54" spans="2:29" ht="24.75" customHeight="1">
      <c r="B54" s="11"/>
      <c r="C54" s="11"/>
      <c r="D54" s="17"/>
      <c r="E54" s="2"/>
      <c r="F54" s="2"/>
      <c r="G54" s="2"/>
      <c r="H54" s="2"/>
      <c r="I54" s="2"/>
      <c r="J54" s="2"/>
      <c r="K54" s="2"/>
      <c r="L54" s="2"/>
      <c r="M54" s="2"/>
      <c r="N54" s="11"/>
      <c r="O54" s="3"/>
      <c r="P54" s="2"/>
      <c r="Q54" s="2"/>
      <c r="R54" s="11"/>
      <c r="S54" s="11"/>
      <c r="T54" s="11"/>
      <c r="U54" s="3"/>
      <c r="V54" s="2"/>
      <c r="W54" s="2"/>
      <c r="X54" s="3"/>
      <c r="Y54" s="2"/>
      <c r="Z54" s="2"/>
      <c r="AB54" s="11"/>
      <c r="AC54" s="11"/>
    </row>
    <row r="55" spans="2:29" ht="24.75" customHeight="1">
      <c r="B55" s="11"/>
      <c r="C55" s="11"/>
      <c r="D55" s="17"/>
      <c r="E55" s="2"/>
      <c r="F55" s="2"/>
      <c r="G55" s="2"/>
      <c r="H55" s="2"/>
      <c r="I55" s="2"/>
      <c r="J55" s="2"/>
      <c r="K55" s="2"/>
      <c r="L55" s="2"/>
      <c r="M55" s="2"/>
      <c r="N55" s="11"/>
      <c r="O55" s="3"/>
      <c r="P55" s="6"/>
      <c r="Q55" s="3"/>
      <c r="R55" s="11"/>
      <c r="S55" s="11"/>
      <c r="T55" s="11"/>
      <c r="U55" s="3"/>
      <c r="V55" s="6"/>
      <c r="W55" s="3"/>
      <c r="X55" s="3"/>
      <c r="Y55" s="6"/>
      <c r="Z55" s="3"/>
      <c r="AA55" s="11"/>
      <c r="AB55" s="11"/>
      <c r="AC55" s="11"/>
    </row>
    <row r="56" spans="2:29" ht="24.75" customHeight="1">
      <c r="B56" s="11"/>
      <c r="C56" s="11"/>
      <c r="D56" s="17"/>
      <c r="E56" s="2"/>
      <c r="F56" s="2"/>
      <c r="G56" s="2"/>
      <c r="H56" s="2"/>
      <c r="I56" s="2"/>
      <c r="J56" s="2"/>
      <c r="K56" s="2"/>
      <c r="L56" s="2"/>
      <c r="M56" s="2"/>
      <c r="N56" s="11"/>
      <c r="O56" s="3"/>
      <c r="P56" s="2"/>
      <c r="Q56" s="2"/>
      <c r="R56" s="3"/>
      <c r="S56" s="2"/>
      <c r="T56" s="2"/>
      <c r="U56" s="11"/>
      <c r="V56" s="11"/>
      <c r="W56" s="11"/>
      <c r="X56" s="3"/>
      <c r="Y56" s="2"/>
      <c r="Z56" s="2"/>
      <c r="AA56" s="3"/>
      <c r="AB56" s="2"/>
      <c r="AC56" s="2"/>
    </row>
    <row r="57" spans="2:29" ht="24.75" customHeight="1">
      <c r="B57" s="11"/>
      <c r="C57" s="11"/>
      <c r="D57" s="17"/>
      <c r="E57" s="2"/>
      <c r="F57" s="2"/>
      <c r="G57" s="2"/>
      <c r="H57" s="2"/>
      <c r="I57" s="2"/>
      <c r="J57" s="2"/>
      <c r="K57" s="2"/>
      <c r="L57" s="2"/>
      <c r="M57" s="2"/>
      <c r="N57" s="11"/>
      <c r="O57" s="3"/>
      <c r="P57" s="6"/>
      <c r="Q57" s="3"/>
      <c r="R57" s="3"/>
      <c r="S57" s="6"/>
      <c r="T57" s="3"/>
      <c r="U57" s="11"/>
      <c r="V57" s="11"/>
      <c r="W57" s="11"/>
      <c r="X57" s="3"/>
      <c r="Y57" s="6"/>
      <c r="Z57" s="3"/>
      <c r="AA57" s="3"/>
      <c r="AB57" s="6"/>
      <c r="AC57" s="3"/>
    </row>
    <row r="58" spans="2:29" ht="24.75" customHeight="1">
      <c r="B58" s="315"/>
      <c r="C58" s="315"/>
      <c r="D58" s="319"/>
      <c r="E58" s="317"/>
      <c r="F58" s="317"/>
      <c r="G58" s="317"/>
      <c r="H58" s="317"/>
      <c r="I58" s="317"/>
      <c r="J58" s="317"/>
      <c r="K58" s="2"/>
      <c r="L58" s="2"/>
      <c r="M58" s="317"/>
      <c r="N58" s="11"/>
      <c r="O58" s="316"/>
      <c r="P58" s="317"/>
      <c r="Q58" s="317"/>
      <c r="R58" s="316"/>
      <c r="S58" s="317"/>
      <c r="T58" s="317"/>
      <c r="U58" s="316"/>
      <c r="V58" s="317"/>
      <c r="W58" s="317"/>
      <c r="X58" s="315"/>
      <c r="Y58" s="315"/>
      <c r="Z58" s="315"/>
      <c r="AA58" s="316"/>
      <c r="AB58" s="317"/>
      <c r="AC58" s="317"/>
    </row>
    <row r="59" spans="2:29" ht="24.75" customHeight="1">
      <c r="B59" s="315"/>
      <c r="C59" s="315"/>
      <c r="D59" s="319"/>
      <c r="E59" s="317"/>
      <c r="F59" s="317"/>
      <c r="G59" s="317"/>
      <c r="H59" s="317"/>
      <c r="I59" s="317"/>
      <c r="J59" s="317"/>
      <c r="K59" s="2"/>
      <c r="L59" s="2"/>
      <c r="M59" s="317"/>
      <c r="N59" s="11"/>
      <c r="O59" s="3"/>
      <c r="P59" s="6"/>
      <c r="Q59" s="3"/>
      <c r="R59" s="3"/>
      <c r="S59" s="6"/>
      <c r="T59" s="3"/>
      <c r="U59" s="3"/>
      <c r="V59" s="6"/>
      <c r="W59" s="3"/>
      <c r="X59" s="315"/>
      <c r="Y59" s="315"/>
      <c r="Z59" s="315"/>
      <c r="AA59" s="3"/>
      <c r="AB59" s="6"/>
      <c r="AC59" s="3"/>
    </row>
    <row r="60" spans="2:29" ht="24.75" customHeight="1">
      <c r="B60" s="315"/>
      <c r="C60" s="315"/>
      <c r="D60" s="319"/>
      <c r="E60" s="317"/>
      <c r="F60" s="317"/>
      <c r="G60" s="317"/>
      <c r="H60" s="317"/>
      <c r="I60" s="317"/>
      <c r="J60" s="317"/>
      <c r="K60" s="2"/>
      <c r="L60" s="2"/>
      <c r="M60" s="317"/>
      <c r="N60" s="11"/>
      <c r="O60" s="316"/>
      <c r="P60" s="317"/>
      <c r="Q60" s="317"/>
      <c r="R60" s="316"/>
      <c r="S60" s="317"/>
      <c r="T60" s="317"/>
      <c r="U60" s="316"/>
      <c r="V60" s="317"/>
      <c r="W60" s="317"/>
      <c r="X60" s="316"/>
      <c r="Y60" s="317"/>
      <c r="Z60" s="317"/>
      <c r="AA60" s="316"/>
      <c r="AB60" s="317"/>
      <c r="AC60" s="317"/>
    </row>
    <row r="61" spans="2:29" ht="24.75" customHeight="1">
      <c r="B61" s="315"/>
      <c r="C61" s="315"/>
      <c r="D61" s="319"/>
      <c r="E61" s="317"/>
      <c r="F61" s="317"/>
      <c r="G61" s="317"/>
      <c r="H61" s="317"/>
      <c r="I61" s="317"/>
      <c r="J61" s="317"/>
      <c r="K61" s="2"/>
      <c r="L61" s="2"/>
      <c r="M61" s="317"/>
      <c r="N61" s="11"/>
      <c r="O61" s="3"/>
      <c r="P61" s="6"/>
      <c r="Q61" s="3"/>
      <c r="R61" s="3"/>
      <c r="S61" s="6"/>
      <c r="T61" s="3"/>
      <c r="U61" s="3"/>
      <c r="V61" s="6"/>
      <c r="W61" s="3"/>
      <c r="X61" s="3"/>
      <c r="Y61" s="6"/>
      <c r="Z61" s="3"/>
      <c r="AA61" s="3"/>
      <c r="AB61" s="6"/>
      <c r="AC61" s="3"/>
    </row>
    <row r="62" spans="2:29" ht="24.7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B62" s="11"/>
      <c r="AC62" s="11"/>
    </row>
    <row r="63" spans="27:29" ht="13.5" customHeight="1">
      <c r="AA63" s="11"/>
      <c r="AB63" s="11"/>
      <c r="AC63" s="11"/>
    </row>
    <row r="64" spans="27:28" ht="13.5" customHeight="1">
      <c r="AA64" s="11"/>
      <c r="AB64" s="11"/>
    </row>
    <row r="65" spans="27:29" ht="13.5" customHeight="1">
      <c r="AA65" s="11"/>
      <c r="AB65" s="11"/>
      <c r="AC65" s="11"/>
    </row>
    <row r="66" spans="27:29" ht="13.5" customHeight="1">
      <c r="AA66" s="11"/>
      <c r="AB66" s="11"/>
      <c r="AC66" s="11"/>
    </row>
    <row r="67" spans="27:29" ht="13.5" customHeight="1">
      <c r="AA67" s="11"/>
      <c r="AB67" s="11"/>
      <c r="AC67" s="11"/>
    </row>
    <row r="68" spans="27:29" ht="13.5" customHeight="1">
      <c r="AA68" s="11"/>
      <c r="AB68" s="11"/>
      <c r="AC68" s="11"/>
    </row>
    <row r="69" spans="27:29" ht="13.5" customHeight="1">
      <c r="AA69" s="11"/>
      <c r="AB69" s="11"/>
      <c r="AC69" s="11"/>
    </row>
    <row r="70" spans="27:29" ht="13.5" customHeight="1">
      <c r="AA70" s="11"/>
      <c r="AB70" s="11"/>
      <c r="AC70" s="11"/>
    </row>
    <row r="71" spans="27:29" ht="13.5" customHeight="1">
      <c r="AA71" s="11"/>
      <c r="AB71" s="11"/>
      <c r="AC71" s="11"/>
    </row>
    <row r="72" spans="27:29" ht="13.5" customHeight="1">
      <c r="AA72" s="11"/>
      <c r="AB72" s="11"/>
      <c r="AC72" s="11"/>
    </row>
    <row r="73" spans="27:29" ht="13.5" customHeight="1">
      <c r="AA73" s="11"/>
      <c r="AB73" s="11"/>
      <c r="AC73" s="11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</sheetData>
  <sheetProtection/>
  <mergeCells count="206">
    <mergeCell ref="B39:B40"/>
    <mergeCell ref="B4:N4"/>
    <mergeCell ref="B35:B36"/>
    <mergeCell ref="B37:B38"/>
    <mergeCell ref="F24:F25"/>
    <mergeCell ref="E22:E23"/>
    <mergeCell ref="C24:C25"/>
    <mergeCell ref="F22:F23"/>
    <mergeCell ref="G22:G23"/>
    <mergeCell ref="H20:H21"/>
    <mergeCell ref="B2:K2"/>
    <mergeCell ref="B20:B21"/>
    <mergeCell ref="B22:B23"/>
    <mergeCell ref="B24:B25"/>
    <mergeCell ref="B8:B9"/>
    <mergeCell ref="B10:B11"/>
    <mergeCell ref="B12:B13"/>
    <mergeCell ref="C20:C21"/>
    <mergeCell ref="D22:D23"/>
    <mergeCell ref="C22:C23"/>
    <mergeCell ref="M20:M21"/>
    <mergeCell ref="O20:Q21"/>
    <mergeCell ref="F20:F21"/>
    <mergeCell ref="G24:G25"/>
    <mergeCell ref="M24:M25"/>
    <mergeCell ref="I22:I23"/>
    <mergeCell ref="J22:J23"/>
    <mergeCell ref="M22:M23"/>
    <mergeCell ref="I24:I25"/>
    <mergeCell ref="J24:J25"/>
    <mergeCell ref="O24:Q24"/>
    <mergeCell ref="U24:W25"/>
    <mergeCell ref="U19:W19"/>
    <mergeCell ref="O22:Q22"/>
    <mergeCell ref="R22:T23"/>
    <mergeCell ref="H22:H23"/>
    <mergeCell ref="K19:L19"/>
    <mergeCell ref="O19:Q19"/>
    <mergeCell ref="R19:T19"/>
    <mergeCell ref="R20:T20"/>
    <mergeCell ref="R14:T14"/>
    <mergeCell ref="U14:W14"/>
    <mergeCell ref="U20:W20"/>
    <mergeCell ref="O7:Q7"/>
    <mergeCell ref="R7:T7"/>
    <mergeCell ref="U7:W7"/>
    <mergeCell ref="O8:Q9"/>
    <mergeCell ref="R8:T8"/>
    <mergeCell ref="U8:W8"/>
    <mergeCell ref="O10:Q10"/>
    <mergeCell ref="M8:M9"/>
    <mergeCell ref="M10:M11"/>
    <mergeCell ref="R10:T11"/>
    <mergeCell ref="U10:W10"/>
    <mergeCell ref="K7:L7"/>
    <mergeCell ref="I10:I11"/>
    <mergeCell ref="E7:I7"/>
    <mergeCell ref="G10:G11"/>
    <mergeCell ref="J10:J11"/>
    <mergeCell ref="J8:J9"/>
    <mergeCell ref="I12:I13"/>
    <mergeCell ref="G12:G13"/>
    <mergeCell ref="E12:E13"/>
    <mergeCell ref="G8:G9"/>
    <mergeCell ref="H8:H9"/>
    <mergeCell ref="I8:I9"/>
    <mergeCell ref="H10:H11"/>
    <mergeCell ref="O12:Q12"/>
    <mergeCell ref="C8:C9"/>
    <mergeCell ref="D8:D9"/>
    <mergeCell ref="F8:F9"/>
    <mergeCell ref="C10:C11"/>
    <mergeCell ref="D10:D11"/>
    <mergeCell ref="F10:F11"/>
    <mergeCell ref="E8:E9"/>
    <mergeCell ref="E10:E11"/>
    <mergeCell ref="J12:J13"/>
    <mergeCell ref="D24:D25"/>
    <mergeCell ref="H12:H13"/>
    <mergeCell ref="R24:T24"/>
    <mergeCell ref="C12:C13"/>
    <mergeCell ref="D12:D13"/>
    <mergeCell ref="F12:F13"/>
    <mergeCell ref="D20:D21"/>
    <mergeCell ref="E19:I19"/>
    <mergeCell ref="E20:E21"/>
    <mergeCell ref="M12:M13"/>
    <mergeCell ref="AA37:AC37"/>
    <mergeCell ref="G35:G36"/>
    <mergeCell ref="H35:H36"/>
    <mergeCell ref="I35:I36"/>
    <mergeCell ref="J35:J36"/>
    <mergeCell ref="R12:T12"/>
    <mergeCell ref="E34:I34"/>
    <mergeCell ref="G20:G21"/>
    <mergeCell ref="H24:H25"/>
    <mergeCell ref="I20:I21"/>
    <mergeCell ref="M37:M38"/>
    <mergeCell ref="E24:E25"/>
    <mergeCell ref="C37:C38"/>
    <mergeCell ref="D37:D38"/>
    <mergeCell ref="E37:E38"/>
    <mergeCell ref="F37:F38"/>
    <mergeCell ref="C35:C36"/>
    <mergeCell ref="D35:D36"/>
    <mergeCell ref="E35:E36"/>
    <mergeCell ref="F35:F36"/>
    <mergeCell ref="J37:J38"/>
    <mergeCell ref="G37:G38"/>
    <mergeCell ref="AA35:AC35"/>
    <mergeCell ref="X35:Z35"/>
    <mergeCell ref="M35:M36"/>
    <mergeCell ref="AA39:AC39"/>
    <mergeCell ref="O39:Q39"/>
    <mergeCell ref="R39:T39"/>
    <mergeCell ref="U39:W39"/>
    <mergeCell ref="X39:Z39"/>
    <mergeCell ref="F39:F40"/>
    <mergeCell ref="U37:W37"/>
    <mergeCell ref="G58:G59"/>
    <mergeCell ref="O37:Q37"/>
    <mergeCell ref="R37:T37"/>
    <mergeCell ref="H39:H40"/>
    <mergeCell ref="I39:I40"/>
    <mergeCell ref="J39:J40"/>
    <mergeCell ref="M39:M40"/>
    <mergeCell ref="I37:I38"/>
    <mergeCell ref="H58:H59"/>
    <mergeCell ref="H37:H38"/>
    <mergeCell ref="B58:B59"/>
    <mergeCell ref="C58:C59"/>
    <mergeCell ref="D58:D59"/>
    <mergeCell ref="E58:E59"/>
    <mergeCell ref="G39:G40"/>
    <mergeCell ref="C39:C40"/>
    <mergeCell ref="D39:D40"/>
    <mergeCell ref="E39:E40"/>
    <mergeCell ref="J58:J59"/>
    <mergeCell ref="M58:M59"/>
    <mergeCell ref="O58:Q58"/>
    <mergeCell ref="M60:M61"/>
    <mergeCell ref="O60:Q60"/>
    <mergeCell ref="J60:J61"/>
    <mergeCell ref="I58:I59"/>
    <mergeCell ref="B60:B61"/>
    <mergeCell ref="C60:C61"/>
    <mergeCell ref="D60:D61"/>
    <mergeCell ref="E60:E61"/>
    <mergeCell ref="F60:F61"/>
    <mergeCell ref="G60:G61"/>
    <mergeCell ref="F58:F59"/>
    <mergeCell ref="H60:H61"/>
    <mergeCell ref="I60:I61"/>
    <mergeCell ref="AA60:AC60"/>
    <mergeCell ref="AA58:AC58"/>
    <mergeCell ref="R60:T60"/>
    <mergeCell ref="U60:W60"/>
    <mergeCell ref="X60:Z60"/>
    <mergeCell ref="R58:T58"/>
    <mergeCell ref="K34:L34"/>
    <mergeCell ref="O34:Q34"/>
    <mergeCell ref="X37:Z38"/>
    <mergeCell ref="X58:Z59"/>
    <mergeCell ref="U58:W58"/>
    <mergeCell ref="R35:T35"/>
    <mergeCell ref="O35:Q35"/>
    <mergeCell ref="U35:W36"/>
    <mergeCell ref="U34:W34"/>
    <mergeCell ref="R34:T34"/>
    <mergeCell ref="B14:B15"/>
    <mergeCell ref="C14:C15"/>
    <mergeCell ref="D14:D15"/>
    <mergeCell ref="E14:E15"/>
    <mergeCell ref="F14:F15"/>
    <mergeCell ref="G14:G15"/>
    <mergeCell ref="H26:H27"/>
    <mergeCell ref="I26:I27"/>
    <mergeCell ref="J26:J27"/>
    <mergeCell ref="H14:H15"/>
    <mergeCell ref="I14:I15"/>
    <mergeCell ref="J14:J15"/>
    <mergeCell ref="J20:J21"/>
    <mergeCell ref="B26:B27"/>
    <mergeCell ref="C26:C27"/>
    <mergeCell ref="D26:D27"/>
    <mergeCell ref="E26:E27"/>
    <mergeCell ref="F26:F27"/>
    <mergeCell ref="G26:G27"/>
    <mergeCell ref="M26:M27"/>
    <mergeCell ref="O26:Q26"/>
    <mergeCell ref="R26:T26"/>
    <mergeCell ref="X7:Z7"/>
    <mergeCell ref="X8:Z8"/>
    <mergeCell ref="X10:Z10"/>
    <mergeCell ref="X14:Z15"/>
    <mergeCell ref="X19:Z19"/>
    <mergeCell ref="M14:M15"/>
    <mergeCell ref="O14:Q14"/>
    <mergeCell ref="X12:Z12"/>
    <mergeCell ref="X20:Z20"/>
    <mergeCell ref="X22:Z22"/>
    <mergeCell ref="X26:Z27"/>
    <mergeCell ref="X24:Z24"/>
    <mergeCell ref="U26:W26"/>
    <mergeCell ref="U12:W13"/>
    <mergeCell ref="U22:W22"/>
  </mergeCells>
  <printOptions/>
  <pageMargins left="0.984251968503937" right="0.31496062992125984" top="0.2755905511811024" bottom="0" header="0" footer="0"/>
  <pageSetup fitToHeight="1" fitToWidth="1" horizontalDpi="300" verticalDpi="3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60"/>
  <sheetViews>
    <sheetView showGridLines="0" zoomScale="70" zoomScaleNormal="70" zoomScaleSheetLayoutView="80" zoomScalePageLayoutView="0" workbookViewId="0" topLeftCell="A43">
      <selection activeCell="K47" sqref="K47"/>
    </sheetView>
  </sheetViews>
  <sheetFormatPr defaultColWidth="9.00390625" defaultRowHeight="21" customHeight="1"/>
  <cols>
    <col min="1" max="1" width="9.00390625" style="32" customWidth="1"/>
    <col min="2" max="2" width="7.75390625" style="42" customWidth="1"/>
    <col min="3" max="3" width="6.25390625" style="32" customWidth="1"/>
    <col min="4" max="4" width="10.625" style="32" customWidth="1"/>
    <col min="5" max="5" width="6.50390625" style="32" customWidth="1"/>
    <col min="6" max="6" width="46.75390625" style="32" customWidth="1"/>
    <col min="7" max="7" width="7.50390625" style="32" customWidth="1"/>
    <col min="8" max="8" width="4.00390625" style="34" customWidth="1"/>
    <col min="9" max="9" width="7.50390625" style="32" customWidth="1"/>
    <col min="10" max="10" width="6.375" style="32" customWidth="1"/>
    <col min="11" max="11" width="46.75390625" style="32" customWidth="1"/>
    <col min="12" max="12" width="8.50390625" style="32" customWidth="1"/>
    <col min="13" max="14" width="6.25390625" style="32" customWidth="1"/>
    <col min="15" max="15" width="10.625" style="32" customWidth="1"/>
    <col min="16" max="16" width="6.50390625" style="32" customWidth="1"/>
    <col min="17" max="17" width="46.75390625" style="32" customWidth="1"/>
    <col min="18" max="18" width="7.50390625" style="32" customWidth="1"/>
    <col min="19" max="19" width="4.00390625" style="32" customWidth="1"/>
    <col min="20" max="20" width="7.50390625" style="32" customWidth="1"/>
    <col min="21" max="21" width="6.50390625" style="32" customWidth="1"/>
    <col min="22" max="22" width="46.75390625" style="32" customWidth="1"/>
    <col min="23" max="24" width="6.25390625" style="32" customWidth="1"/>
    <col min="25" max="16384" width="9.00390625" style="32" customWidth="1"/>
  </cols>
  <sheetData>
    <row r="1" spans="3:24" ht="20.25" customHeight="1">
      <c r="C1" s="348" t="s">
        <v>150</v>
      </c>
      <c r="D1" s="279"/>
      <c r="E1" s="279"/>
      <c r="F1" s="279"/>
      <c r="G1" s="15"/>
      <c r="H1" s="15"/>
      <c r="I1" s="15"/>
      <c r="J1" s="15"/>
      <c r="K1" s="15"/>
      <c r="L1" s="15"/>
      <c r="M1" s="15"/>
      <c r="N1" s="348" t="s">
        <v>13</v>
      </c>
      <c r="O1" s="279"/>
      <c r="P1" s="279"/>
      <c r="Q1" s="279"/>
      <c r="R1" s="15"/>
      <c r="S1" s="15"/>
      <c r="T1" s="15"/>
      <c r="U1" s="15"/>
      <c r="V1" s="15"/>
      <c r="W1" s="15"/>
      <c r="X1" s="15"/>
    </row>
    <row r="2" spans="3:24" ht="20.25" customHeight="1">
      <c r="C2" s="86"/>
      <c r="D2" s="90"/>
      <c r="E2" s="90"/>
      <c r="F2" s="90"/>
      <c r="G2" s="15"/>
      <c r="H2" s="15"/>
      <c r="I2" s="15"/>
      <c r="J2" s="15"/>
      <c r="K2" s="15"/>
      <c r="L2" s="15"/>
      <c r="M2" s="15"/>
      <c r="N2" s="86"/>
      <c r="O2" s="90"/>
      <c r="P2" s="90"/>
      <c r="Q2" s="90"/>
      <c r="R2" s="15"/>
      <c r="S2" s="15"/>
      <c r="T2" s="15"/>
      <c r="U2" s="15"/>
      <c r="V2" s="15"/>
      <c r="W2" s="15"/>
      <c r="X2" s="15"/>
    </row>
    <row r="3" spans="3:17" ht="21" customHeight="1">
      <c r="C3" s="349" t="s">
        <v>84</v>
      </c>
      <c r="D3" s="279"/>
      <c r="E3" s="279"/>
      <c r="F3" s="279"/>
      <c r="N3" s="349" t="s">
        <v>85</v>
      </c>
      <c r="O3" s="279"/>
      <c r="P3" s="279"/>
      <c r="Q3" s="279"/>
    </row>
    <row r="4" ht="6.75" customHeight="1"/>
    <row r="5" spans="4:22" ht="27" customHeight="1">
      <c r="D5" s="102">
        <v>0.2986111111111111</v>
      </c>
      <c r="E5" s="329" t="s">
        <v>118</v>
      </c>
      <c r="F5" s="330"/>
      <c r="G5" s="330"/>
      <c r="H5" s="330"/>
      <c r="I5" s="330"/>
      <c r="J5" s="330"/>
      <c r="K5" s="331"/>
      <c r="L5" s="157"/>
      <c r="O5" s="102">
        <v>0.2986111111111111</v>
      </c>
      <c r="P5" s="329" t="s">
        <v>117</v>
      </c>
      <c r="Q5" s="330"/>
      <c r="R5" s="330"/>
      <c r="S5" s="330"/>
      <c r="T5" s="330"/>
      <c r="U5" s="330"/>
      <c r="V5" s="331"/>
    </row>
    <row r="6" spans="3:22" ht="27" customHeight="1">
      <c r="C6" s="129"/>
      <c r="D6" s="102">
        <v>0.3541666666666667</v>
      </c>
      <c r="E6" s="329" t="s">
        <v>157</v>
      </c>
      <c r="F6" s="330"/>
      <c r="G6" s="330"/>
      <c r="H6" s="330"/>
      <c r="I6" s="330"/>
      <c r="J6" s="330"/>
      <c r="K6" s="331"/>
      <c r="L6" s="157"/>
      <c r="O6" s="102">
        <v>0.3541666666666667</v>
      </c>
      <c r="P6" s="329" t="s">
        <v>157</v>
      </c>
      <c r="Q6" s="330"/>
      <c r="R6" s="330"/>
      <c r="S6" s="330"/>
      <c r="T6" s="330"/>
      <c r="U6" s="330"/>
      <c r="V6" s="331"/>
    </row>
    <row r="7" spans="3:12" ht="27" customHeight="1">
      <c r="C7" s="129"/>
      <c r="D7" s="102">
        <v>0.3645833333333333</v>
      </c>
      <c r="E7" s="329" t="s">
        <v>86</v>
      </c>
      <c r="F7" s="330"/>
      <c r="G7" s="330"/>
      <c r="H7" s="330"/>
      <c r="I7" s="330"/>
      <c r="J7" s="330"/>
      <c r="K7" s="331"/>
      <c r="L7" s="157"/>
    </row>
    <row r="8" spans="3:12" ht="27" customHeight="1">
      <c r="C8" s="129"/>
      <c r="D8" s="102">
        <v>0.3680555555555556</v>
      </c>
      <c r="E8" s="329" t="s">
        <v>87</v>
      </c>
      <c r="F8" s="330"/>
      <c r="G8" s="330"/>
      <c r="H8" s="330"/>
      <c r="I8" s="330"/>
      <c r="J8" s="330"/>
      <c r="K8" s="331"/>
      <c r="L8" s="157"/>
    </row>
    <row r="9" spans="3:12" ht="6.75" customHeight="1">
      <c r="C9" s="126"/>
      <c r="D9" s="127"/>
      <c r="E9" s="128"/>
      <c r="F9" s="125"/>
      <c r="G9" s="125"/>
      <c r="H9" s="125"/>
      <c r="I9" s="125"/>
      <c r="J9" s="125"/>
      <c r="K9" s="125"/>
      <c r="L9" s="158"/>
    </row>
    <row r="10" spans="3:22" ht="27" customHeight="1">
      <c r="C10" s="18"/>
      <c r="D10" s="18"/>
      <c r="E10" s="18"/>
      <c r="F10" s="350" t="s">
        <v>31</v>
      </c>
      <c r="G10" s="350"/>
      <c r="H10" s="350"/>
      <c r="I10" s="350"/>
      <c r="J10" s="350"/>
      <c r="K10" s="350"/>
      <c r="L10" s="40"/>
      <c r="M10" s="35"/>
      <c r="N10" s="18"/>
      <c r="O10" s="18"/>
      <c r="P10" s="18"/>
      <c r="Q10" s="350" t="s">
        <v>31</v>
      </c>
      <c r="R10" s="350"/>
      <c r="S10" s="350"/>
      <c r="T10" s="350"/>
      <c r="U10" s="350"/>
      <c r="V10" s="350"/>
    </row>
    <row r="11" spans="3:22" ht="27" customHeight="1">
      <c r="C11" s="95" t="s">
        <v>7</v>
      </c>
      <c r="D11" s="96" t="s">
        <v>5</v>
      </c>
      <c r="E11" s="96" t="s">
        <v>24</v>
      </c>
      <c r="F11" s="97" t="s">
        <v>16</v>
      </c>
      <c r="G11" s="96"/>
      <c r="H11" s="96" t="s">
        <v>6</v>
      </c>
      <c r="I11" s="96"/>
      <c r="J11" s="96" t="s">
        <v>25</v>
      </c>
      <c r="K11" s="98" t="s">
        <v>16</v>
      </c>
      <c r="L11" s="159"/>
      <c r="M11" s="36"/>
      <c r="N11" s="95" t="s">
        <v>7</v>
      </c>
      <c r="O11" s="96" t="s">
        <v>5</v>
      </c>
      <c r="P11" s="96" t="s">
        <v>24</v>
      </c>
      <c r="Q11" s="97" t="s">
        <v>16</v>
      </c>
      <c r="R11" s="96"/>
      <c r="S11" s="96" t="s">
        <v>6</v>
      </c>
      <c r="T11" s="96"/>
      <c r="U11" s="96" t="s">
        <v>25</v>
      </c>
      <c r="V11" s="98" t="s">
        <v>16</v>
      </c>
    </row>
    <row r="12" spans="2:23" ht="27" customHeight="1">
      <c r="B12" s="146">
        <v>0.0062499999999999995</v>
      </c>
      <c r="C12" s="99">
        <v>1</v>
      </c>
      <c r="D12" s="101">
        <v>0.3888888888888889</v>
      </c>
      <c r="E12" s="92">
        <v>1</v>
      </c>
      <c r="F12" s="91" t="s">
        <v>105</v>
      </c>
      <c r="G12" s="223">
        <v>9</v>
      </c>
      <c r="H12" s="93"/>
      <c r="I12" s="223">
        <v>10</v>
      </c>
      <c r="J12" s="92">
        <v>2</v>
      </c>
      <c r="K12" s="91" t="s">
        <v>44</v>
      </c>
      <c r="L12" s="160"/>
      <c r="M12" s="172"/>
      <c r="N12" s="99">
        <v>1</v>
      </c>
      <c r="O12" s="101">
        <f aca="true" t="shared" si="0" ref="O12:O32">D12</f>
        <v>0.3888888888888889</v>
      </c>
      <c r="P12" s="92">
        <v>5</v>
      </c>
      <c r="Q12" s="91" t="s">
        <v>106</v>
      </c>
      <c r="R12" s="223">
        <v>11</v>
      </c>
      <c r="S12" s="93"/>
      <c r="T12" s="223">
        <v>6</v>
      </c>
      <c r="U12" s="92">
        <v>6</v>
      </c>
      <c r="V12" s="91" t="s">
        <v>107</v>
      </c>
      <c r="W12" s="76" t="s">
        <v>88</v>
      </c>
    </row>
    <row r="13" spans="2:23" ht="27" customHeight="1">
      <c r="B13" s="147"/>
      <c r="C13" s="225">
        <v>2</v>
      </c>
      <c r="D13" s="101">
        <f aca="true" t="shared" si="1" ref="D13:D32">D12+B$12</f>
        <v>0.3951388888888889</v>
      </c>
      <c r="E13" s="92">
        <v>9</v>
      </c>
      <c r="F13" s="226" t="s">
        <v>23</v>
      </c>
      <c r="G13" s="229">
        <v>11</v>
      </c>
      <c r="H13" s="230" t="s">
        <v>26</v>
      </c>
      <c r="I13" s="229">
        <v>3</v>
      </c>
      <c r="J13" s="228">
        <v>10</v>
      </c>
      <c r="K13" s="226" t="s">
        <v>264</v>
      </c>
      <c r="L13" s="160"/>
      <c r="M13" s="173"/>
      <c r="N13" s="99">
        <v>2</v>
      </c>
      <c r="O13" s="101">
        <f t="shared" si="0"/>
        <v>0.3951388888888889</v>
      </c>
      <c r="P13" s="92">
        <v>13</v>
      </c>
      <c r="Q13" s="91" t="s">
        <v>130</v>
      </c>
      <c r="R13" s="223">
        <v>4</v>
      </c>
      <c r="S13" s="94"/>
      <c r="T13" s="223">
        <v>11</v>
      </c>
      <c r="U13" s="92">
        <v>14</v>
      </c>
      <c r="V13" s="91" t="s">
        <v>158</v>
      </c>
      <c r="W13" s="77"/>
    </row>
    <row r="14" spans="2:23" ht="27" customHeight="1">
      <c r="B14" s="147"/>
      <c r="C14" s="99">
        <v>3</v>
      </c>
      <c r="D14" s="101">
        <f t="shared" si="1"/>
        <v>0.40138888888888885</v>
      </c>
      <c r="E14" s="92">
        <v>3</v>
      </c>
      <c r="F14" s="91" t="s">
        <v>159</v>
      </c>
      <c r="G14" s="223">
        <v>4</v>
      </c>
      <c r="H14" s="94"/>
      <c r="I14" s="223">
        <v>11</v>
      </c>
      <c r="J14" s="92">
        <v>4</v>
      </c>
      <c r="K14" s="91" t="s">
        <v>160</v>
      </c>
      <c r="L14" s="160"/>
      <c r="M14" s="174"/>
      <c r="N14" s="225">
        <v>3</v>
      </c>
      <c r="O14" s="101">
        <f t="shared" si="0"/>
        <v>0.40138888888888885</v>
      </c>
      <c r="P14" s="92">
        <v>7</v>
      </c>
      <c r="Q14" s="91" t="s">
        <v>162</v>
      </c>
      <c r="R14" s="223">
        <v>8</v>
      </c>
      <c r="S14" s="94"/>
      <c r="T14" s="223">
        <v>4</v>
      </c>
      <c r="U14" s="92">
        <v>8</v>
      </c>
      <c r="V14" s="91" t="s">
        <v>163</v>
      </c>
      <c r="W14" s="77"/>
    </row>
    <row r="15" spans="2:23" ht="27" customHeight="1">
      <c r="B15" s="147"/>
      <c r="C15" s="225">
        <v>4</v>
      </c>
      <c r="D15" s="101">
        <f t="shared" si="1"/>
        <v>0.40763888888888883</v>
      </c>
      <c r="E15" s="228" t="s">
        <v>166</v>
      </c>
      <c r="F15" s="226" t="s">
        <v>113</v>
      </c>
      <c r="G15" s="223">
        <v>6</v>
      </c>
      <c r="H15" s="93"/>
      <c r="I15" s="223">
        <v>4</v>
      </c>
      <c r="J15" s="228" t="s">
        <v>167</v>
      </c>
      <c r="K15" s="226" t="s">
        <v>114</v>
      </c>
      <c r="L15" s="160"/>
      <c r="M15" s="174"/>
      <c r="N15" s="225">
        <v>4</v>
      </c>
      <c r="O15" s="101">
        <f t="shared" si="0"/>
        <v>0.40763888888888883</v>
      </c>
      <c r="P15" s="92">
        <v>15</v>
      </c>
      <c r="Q15" s="91" t="s">
        <v>164</v>
      </c>
      <c r="R15" s="223">
        <v>12</v>
      </c>
      <c r="S15" s="94"/>
      <c r="T15" s="223">
        <v>0</v>
      </c>
      <c r="U15" s="92">
        <v>16</v>
      </c>
      <c r="V15" s="91" t="s">
        <v>165</v>
      </c>
      <c r="W15" s="77"/>
    </row>
    <row r="16" spans="2:23" ht="27" customHeight="1">
      <c r="B16" s="148"/>
      <c r="C16" s="225">
        <v>5</v>
      </c>
      <c r="D16" s="101">
        <f t="shared" si="1"/>
        <v>0.4138888888888888</v>
      </c>
      <c r="E16" s="228">
        <v>11</v>
      </c>
      <c r="F16" s="226" t="s">
        <v>22</v>
      </c>
      <c r="G16" s="223">
        <v>6</v>
      </c>
      <c r="H16" s="94"/>
      <c r="I16" s="223">
        <v>10</v>
      </c>
      <c r="J16" s="228">
        <v>10</v>
      </c>
      <c r="K16" s="226" t="s">
        <v>161</v>
      </c>
      <c r="L16" s="160"/>
      <c r="M16" s="174"/>
      <c r="N16" s="225">
        <v>5</v>
      </c>
      <c r="O16" s="101">
        <f t="shared" si="0"/>
        <v>0.4138888888888888</v>
      </c>
      <c r="P16" s="92" t="s">
        <v>171</v>
      </c>
      <c r="Q16" s="91" t="s">
        <v>175</v>
      </c>
      <c r="R16" s="229">
        <v>7</v>
      </c>
      <c r="S16" s="94" t="s">
        <v>26</v>
      </c>
      <c r="T16" s="229">
        <v>4</v>
      </c>
      <c r="U16" s="92" t="s">
        <v>173</v>
      </c>
      <c r="V16" s="226" t="s">
        <v>265</v>
      </c>
      <c r="W16" s="77"/>
    </row>
    <row r="17" spans="2:23" ht="27" customHeight="1">
      <c r="B17" s="147"/>
      <c r="C17" s="99">
        <v>6</v>
      </c>
      <c r="D17" s="101">
        <f t="shared" si="1"/>
        <v>0.4201388888888888</v>
      </c>
      <c r="E17" s="92" t="s">
        <v>168</v>
      </c>
      <c r="F17" s="91" t="s">
        <v>170</v>
      </c>
      <c r="G17" s="223">
        <v>4</v>
      </c>
      <c r="H17" s="94"/>
      <c r="I17" s="223">
        <v>0</v>
      </c>
      <c r="J17" s="92" t="s">
        <v>169</v>
      </c>
      <c r="K17" s="91" t="s">
        <v>154</v>
      </c>
      <c r="L17" s="160"/>
      <c r="M17" s="174"/>
      <c r="N17" s="99">
        <v>6</v>
      </c>
      <c r="O17" s="101">
        <f t="shared" si="0"/>
        <v>0.4201388888888888</v>
      </c>
      <c r="P17" s="92" t="s">
        <v>172</v>
      </c>
      <c r="Q17" s="91" t="s">
        <v>128</v>
      </c>
      <c r="R17" s="223">
        <v>2</v>
      </c>
      <c r="S17" s="94"/>
      <c r="T17" s="223">
        <v>5</v>
      </c>
      <c r="U17" s="92" t="s">
        <v>174</v>
      </c>
      <c r="V17" s="91" t="s">
        <v>142</v>
      </c>
      <c r="W17" s="77"/>
    </row>
    <row r="18" spans="2:22" ht="27" customHeight="1">
      <c r="B18" s="146" t="s">
        <v>89</v>
      </c>
      <c r="C18" s="100">
        <v>7</v>
      </c>
      <c r="D18" s="101">
        <f t="shared" si="1"/>
        <v>0.42638888888888876</v>
      </c>
      <c r="E18" s="92">
        <v>1</v>
      </c>
      <c r="F18" s="91" t="s">
        <v>105</v>
      </c>
      <c r="G18" s="223">
        <v>11</v>
      </c>
      <c r="H18" s="94"/>
      <c r="I18" s="223">
        <v>5</v>
      </c>
      <c r="J18" s="92">
        <v>3</v>
      </c>
      <c r="K18" s="91" t="s">
        <v>159</v>
      </c>
      <c r="L18" s="161"/>
      <c r="M18" s="33"/>
      <c r="N18" s="100">
        <v>7</v>
      </c>
      <c r="O18" s="101">
        <f t="shared" si="0"/>
        <v>0.42638888888888876</v>
      </c>
      <c r="P18" s="92">
        <v>5</v>
      </c>
      <c r="Q18" s="91" t="s">
        <v>106</v>
      </c>
      <c r="R18" s="223">
        <v>7</v>
      </c>
      <c r="S18" s="94"/>
      <c r="T18" s="223">
        <v>9</v>
      </c>
      <c r="U18" s="92">
        <v>7</v>
      </c>
      <c r="V18" s="91" t="s">
        <v>162</v>
      </c>
    </row>
    <row r="19" spans="2:22" ht="27" customHeight="1">
      <c r="B19" s="146">
        <v>0.005555555555555556</v>
      </c>
      <c r="C19" s="100">
        <v>8</v>
      </c>
      <c r="D19" s="101">
        <f t="shared" si="1"/>
        <v>0.43263888888888874</v>
      </c>
      <c r="E19" s="92">
        <v>9</v>
      </c>
      <c r="F19" s="91" t="s">
        <v>23</v>
      </c>
      <c r="G19" s="223">
        <v>10</v>
      </c>
      <c r="H19" s="94"/>
      <c r="I19" s="223">
        <v>7</v>
      </c>
      <c r="J19" s="92">
        <v>11</v>
      </c>
      <c r="K19" s="91" t="s">
        <v>22</v>
      </c>
      <c r="L19" s="161"/>
      <c r="M19" s="33"/>
      <c r="N19" s="100">
        <v>8</v>
      </c>
      <c r="O19" s="101">
        <f t="shared" si="0"/>
        <v>0.43263888888888874</v>
      </c>
      <c r="P19" s="92">
        <v>13</v>
      </c>
      <c r="Q19" s="91" t="s">
        <v>130</v>
      </c>
      <c r="R19" s="223">
        <v>7</v>
      </c>
      <c r="S19" s="94"/>
      <c r="T19" s="223">
        <v>11</v>
      </c>
      <c r="U19" s="92">
        <v>15</v>
      </c>
      <c r="V19" s="91" t="s">
        <v>164</v>
      </c>
    </row>
    <row r="20" spans="2:22" ht="27" customHeight="1">
      <c r="B20" s="146"/>
      <c r="C20" s="100">
        <v>9</v>
      </c>
      <c r="D20" s="101">
        <f t="shared" si="1"/>
        <v>0.4388888888888887</v>
      </c>
      <c r="E20" s="92">
        <v>2</v>
      </c>
      <c r="F20" s="91" t="s">
        <v>44</v>
      </c>
      <c r="G20" s="223">
        <v>11</v>
      </c>
      <c r="H20" s="94"/>
      <c r="I20" s="223">
        <v>5</v>
      </c>
      <c r="J20" s="92">
        <v>4</v>
      </c>
      <c r="K20" s="91" t="s">
        <v>108</v>
      </c>
      <c r="L20" s="161"/>
      <c r="M20" s="33"/>
      <c r="N20" s="100">
        <v>9</v>
      </c>
      <c r="O20" s="101">
        <f t="shared" si="0"/>
        <v>0.4388888888888887</v>
      </c>
      <c r="P20" s="92">
        <v>6</v>
      </c>
      <c r="Q20" s="91" t="s">
        <v>107</v>
      </c>
      <c r="R20" s="223">
        <v>9</v>
      </c>
      <c r="S20" s="94"/>
      <c r="T20" s="223">
        <v>8</v>
      </c>
      <c r="U20" s="92">
        <v>8</v>
      </c>
      <c r="V20" s="91" t="s">
        <v>163</v>
      </c>
    </row>
    <row r="21" spans="2:22" ht="27" customHeight="1">
      <c r="B21" s="146" t="s">
        <v>90</v>
      </c>
      <c r="C21" s="227">
        <v>10</v>
      </c>
      <c r="D21" s="101">
        <f t="shared" si="1"/>
        <v>0.4451388888888887</v>
      </c>
      <c r="E21" s="228" t="s">
        <v>166</v>
      </c>
      <c r="F21" s="226" t="s">
        <v>113</v>
      </c>
      <c r="G21" s="223">
        <v>3</v>
      </c>
      <c r="H21" s="94"/>
      <c r="I21" s="223">
        <v>4</v>
      </c>
      <c r="J21" s="228" t="s">
        <v>262</v>
      </c>
      <c r="K21" s="226" t="s">
        <v>170</v>
      </c>
      <c r="L21" s="161"/>
      <c r="M21" s="33"/>
      <c r="N21" s="100">
        <v>10</v>
      </c>
      <c r="O21" s="101">
        <f t="shared" si="0"/>
        <v>0.4451388888888887</v>
      </c>
      <c r="P21" s="92">
        <v>14</v>
      </c>
      <c r="Q21" s="91" t="s">
        <v>158</v>
      </c>
      <c r="R21" s="223">
        <v>12</v>
      </c>
      <c r="S21" s="94"/>
      <c r="T21" s="223">
        <v>0</v>
      </c>
      <c r="U21" s="92">
        <v>16</v>
      </c>
      <c r="V21" s="91" t="s">
        <v>165</v>
      </c>
    </row>
    <row r="22" spans="2:22" ht="27" customHeight="1">
      <c r="B22" s="147"/>
      <c r="C22" s="227">
        <v>11</v>
      </c>
      <c r="D22" s="101">
        <f t="shared" si="1"/>
        <v>0.4513888888888887</v>
      </c>
      <c r="E22" s="228">
        <v>10</v>
      </c>
      <c r="F22" s="226" t="s">
        <v>261</v>
      </c>
      <c r="G22" s="229">
        <v>11</v>
      </c>
      <c r="H22" s="231" t="s">
        <v>26</v>
      </c>
      <c r="I22" s="229">
        <v>2</v>
      </c>
      <c r="J22" s="228">
        <v>12</v>
      </c>
      <c r="K22" s="226" t="s">
        <v>161</v>
      </c>
      <c r="L22" s="161"/>
      <c r="M22" s="33"/>
      <c r="N22" s="100">
        <v>11</v>
      </c>
      <c r="O22" s="101">
        <f t="shared" si="0"/>
        <v>0.4513888888888887</v>
      </c>
      <c r="P22" s="92" t="s">
        <v>171</v>
      </c>
      <c r="Q22" s="91" t="s">
        <v>175</v>
      </c>
      <c r="R22" s="223">
        <v>1</v>
      </c>
      <c r="S22" s="93"/>
      <c r="T22" s="223">
        <v>6</v>
      </c>
      <c r="U22" s="92" t="s">
        <v>172</v>
      </c>
      <c r="V22" s="91" t="s">
        <v>128</v>
      </c>
    </row>
    <row r="23" spans="2:22" ht="27" customHeight="1">
      <c r="B23" s="147"/>
      <c r="C23" s="100">
        <v>12</v>
      </c>
      <c r="D23" s="101">
        <f t="shared" si="1"/>
        <v>0.45763888888888865</v>
      </c>
      <c r="E23" s="92" t="s">
        <v>167</v>
      </c>
      <c r="F23" s="91" t="s">
        <v>114</v>
      </c>
      <c r="G23" s="223">
        <v>2</v>
      </c>
      <c r="H23" s="94"/>
      <c r="I23" s="223">
        <v>5</v>
      </c>
      <c r="J23" s="92" t="s">
        <v>169</v>
      </c>
      <c r="K23" s="91" t="s">
        <v>154</v>
      </c>
      <c r="L23" s="161"/>
      <c r="M23" s="33"/>
      <c r="N23" s="100">
        <v>12</v>
      </c>
      <c r="O23" s="101">
        <f t="shared" si="0"/>
        <v>0.45763888888888865</v>
      </c>
      <c r="P23" s="92" t="s">
        <v>173</v>
      </c>
      <c r="Q23" s="226" t="s">
        <v>265</v>
      </c>
      <c r="R23" s="229">
        <v>2</v>
      </c>
      <c r="S23" s="94" t="s">
        <v>26</v>
      </c>
      <c r="T23" s="229">
        <v>5</v>
      </c>
      <c r="U23" s="92" t="s">
        <v>174</v>
      </c>
      <c r="V23" s="91" t="s">
        <v>142</v>
      </c>
    </row>
    <row r="24" spans="2:22" ht="27" customHeight="1">
      <c r="B24" s="147"/>
      <c r="C24" s="100">
        <v>13</v>
      </c>
      <c r="D24" s="101">
        <f t="shared" si="1"/>
        <v>0.46388888888888863</v>
      </c>
      <c r="E24" s="92">
        <v>1</v>
      </c>
      <c r="F24" s="91" t="s">
        <v>105</v>
      </c>
      <c r="G24" s="223">
        <v>11</v>
      </c>
      <c r="H24" s="93"/>
      <c r="I24" s="223">
        <v>7</v>
      </c>
      <c r="J24" s="92">
        <v>4</v>
      </c>
      <c r="K24" s="91" t="s">
        <v>160</v>
      </c>
      <c r="L24" s="161"/>
      <c r="M24" s="33"/>
      <c r="N24" s="100">
        <v>13</v>
      </c>
      <c r="O24" s="101">
        <f t="shared" si="0"/>
        <v>0.46388888888888863</v>
      </c>
      <c r="P24" s="92">
        <v>5</v>
      </c>
      <c r="Q24" s="91" t="s">
        <v>106</v>
      </c>
      <c r="R24" s="223">
        <v>10</v>
      </c>
      <c r="S24" s="93"/>
      <c r="T24" s="223">
        <v>5</v>
      </c>
      <c r="U24" s="92">
        <v>8</v>
      </c>
      <c r="V24" s="91" t="s">
        <v>163</v>
      </c>
    </row>
    <row r="25" spans="2:22" ht="27" customHeight="1">
      <c r="B25" s="147"/>
      <c r="C25" s="100">
        <v>14</v>
      </c>
      <c r="D25" s="101">
        <f t="shared" si="1"/>
        <v>0.4701388888888886</v>
      </c>
      <c r="E25" s="92">
        <v>9</v>
      </c>
      <c r="F25" s="91" t="s">
        <v>23</v>
      </c>
      <c r="G25" s="223">
        <v>11</v>
      </c>
      <c r="H25" s="94"/>
      <c r="I25" s="223">
        <v>3</v>
      </c>
      <c r="J25" s="92">
        <v>12</v>
      </c>
      <c r="K25" s="91" t="s">
        <v>161</v>
      </c>
      <c r="L25" s="161"/>
      <c r="M25" s="33"/>
      <c r="N25" s="100">
        <v>14</v>
      </c>
      <c r="O25" s="101">
        <f t="shared" si="0"/>
        <v>0.4701388888888886</v>
      </c>
      <c r="P25" s="92">
        <v>13</v>
      </c>
      <c r="Q25" s="91" t="s">
        <v>130</v>
      </c>
      <c r="R25" s="223">
        <v>12</v>
      </c>
      <c r="S25" s="94"/>
      <c r="T25" s="223">
        <v>0</v>
      </c>
      <c r="U25" s="92">
        <v>16</v>
      </c>
      <c r="V25" s="91" t="s">
        <v>165</v>
      </c>
    </row>
    <row r="26" spans="2:22" ht="27" customHeight="1">
      <c r="B26" s="147"/>
      <c r="C26" s="100">
        <v>15</v>
      </c>
      <c r="D26" s="101">
        <f t="shared" si="1"/>
        <v>0.4763888888888886</v>
      </c>
      <c r="E26" s="92">
        <v>2</v>
      </c>
      <c r="F26" s="91" t="s">
        <v>44</v>
      </c>
      <c r="G26" s="223">
        <v>8</v>
      </c>
      <c r="H26" s="94"/>
      <c r="I26" s="223">
        <v>7</v>
      </c>
      <c r="J26" s="92">
        <v>3</v>
      </c>
      <c r="K26" s="91" t="s">
        <v>159</v>
      </c>
      <c r="L26" s="161"/>
      <c r="M26" s="33"/>
      <c r="N26" s="100">
        <v>15</v>
      </c>
      <c r="O26" s="101">
        <f t="shared" si="0"/>
        <v>0.4763888888888886</v>
      </c>
      <c r="P26" s="92">
        <v>6</v>
      </c>
      <c r="Q26" s="91" t="s">
        <v>107</v>
      </c>
      <c r="R26" s="223">
        <v>6</v>
      </c>
      <c r="S26" s="94"/>
      <c r="T26" s="223">
        <v>10</v>
      </c>
      <c r="U26" s="92">
        <v>7</v>
      </c>
      <c r="V26" s="91" t="s">
        <v>162</v>
      </c>
    </row>
    <row r="27" spans="2:22" ht="27" customHeight="1">
      <c r="B27" s="147"/>
      <c r="C27" s="227">
        <v>16</v>
      </c>
      <c r="D27" s="101">
        <f t="shared" si="1"/>
        <v>0.48263888888888856</v>
      </c>
      <c r="E27" s="228" t="s">
        <v>166</v>
      </c>
      <c r="F27" s="226" t="s">
        <v>113</v>
      </c>
      <c r="G27" s="223">
        <v>5</v>
      </c>
      <c r="H27" s="94"/>
      <c r="I27" s="223">
        <v>5</v>
      </c>
      <c r="J27" s="228" t="s">
        <v>169</v>
      </c>
      <c r="K27" s="226" t="s">
        <v>154</v>
      </c>
      <c r="L27" s="161"/>
      <c r="M27" s="33"/>
      <c r="N27" s="100">
        <v>16</v>
      </c>
      <c r="O27" s="101">
        <f t="shared" si="0"/>
        <v>0.48263888888888856</v>
      </c>
      <c r="P27" s="92">
        <v>14</v>
      </c>
      <c r="Q27" s="91" t="s">
        <v>158</v>
      </c>
      <c r="R27" s="223">
        <v>5</v>
      </c>
      <c r="S27" s="94"/>
      <c r="T27" s="223">
        <v>11</v>
      </c>
      <c r="U27" s="92">
        <v>15</v>
      </c>
      <c r="V27" s="91" t="s">
        <v>164</v>
      </c>
    </row>
    <row r="28" spans="2:22" ht="27" customHeight="1">
      <c r="B28" s="147"/>
      <c r="C28" s="227">
        <v>17</v>
      </c>
      <c r="D28" s="101">
        <f t="shared" si="1"/>
        <v>0.48888888888888854</v>
      </c>
      <c r="E28" s="228">
        <v>10</v>
      </c>
      <c r="F28" s="226" t="s">
        <v>263</v>
      </c>
      <c r="G28" s="229">
        <v>6</v>
      </c>
      <c r="H28" s="230" t="s">
        <v>26</v>
      </c>
      <c r="I28" s="229">
        <v>8</v>
      </c>
      <c r="J28" s="228">
        <v>11</v>
      </c>
      <c r="K28" s="226" t="s">
        <v>22</v>
      </c>
      <c r="L28" s="161"/>
      <c r="M28" s="33"/>
      <c r="N28" s="100">
        <v>17</v>
      </c>
      <c r="O28" s="101">
        <f t="shared" si="0"/>
        <v>0.48888888888888854</v>
      </c>
      <c r="P28" s="92" t="s">
        <v>171</v>
      </c>
      <c r="Q28" s="91" t="s">
        <v>175</v>
      </c>
      <c r="R28" s="223">
        <v>3</v>
      </c>
      <c r="S28" s="94"/>
      <c r="T28" s="223">
        <v>2</v>
      </c>
      <c r="U28" s="92" t="s">
        <v>174</v>
      </c>
      <c r="V28" s="91" t="s">
        <v>142</v>
      </c>
    </row>
    <row r="29" spans="2:22" ht="27" customHeight="1">
      <c r="B29" s="147"/>
      <c r="C29" s="100">
        <v>18</v>
      </c>
      <c r="D29" s="101">
        <f t="shared" si="1"/>
        <v>0.4951388888888885</v>
      </c>
      <c r="E29" s="92" t="s">
        <v>167</v>
      </c>
      <c r="F29" s="91" t="s">
        <v>114</v>
      </c>
      <c r="G29" s="223">
        <v>4</v>
      </c>
      <c r="H29" s="93" t="s">
        <v>26</v>
      </c>
      <c r="I29" s="223">
        <v>5</v>
      </c>
      <c r="J29" s="92" t="s">
        <v>168</v>
      </c>
      <c r="K29" s="91" t="s">
        <v>170</v>
      </c>
      <c r="L29" s="161"/>
      <c r="M29" s="33"/>
      <c r="N29" s="100">
        <v>18</v>
      </c>
      <c r="O29" s="101">
        <f t="shared" si="0"/>
        <v>0.4951388888888885</v>
      </c>
      <c r="P29" s="92" t="s">
        <v>173</v>
      </c>
      <c r="Q29" s="226" t="s">
        <v>265</v>
      </c>
      <c r="R29" s="226">
        <v>0</v>
      </c>
      <c r="S29" s="93" t="s">
        <v>26</v>
      </c>
      <c r="T29" s="229">
        <v>7</v>
      </c>
      <c r="U29" s="92" t="s">
        <v>172</v>
      </c>
      <c r="V29" s="91" t="s">
        <v>128</v>
      </c>
    </row>
    <row r="30" spans="2:22" ht="27" customHeight="1">
      <c r="B30" s="147"/>
      <c r="C30" s="100">
        <v>19</v>
      </c>
      <c r="D30" s="101">
        <f t="shared" si="1"/>
        <v>0.5013888888888886</v>
      </c>
      <c r="E30" s="92"/>
      <c r="F30" s="91" t="s">
        <v>144</v>
      </c>
      <c r="G30" s="223"/>
      <c r="H30" s="93" t="s">
        <v>26</v>
      </c>
      <c r="I30" s="223"/>
      <c r="J30" s="92"/>
      <c r="K30" s="91"/>
      <c r="L30" s="161"/>
      <c r="M30" s="33"/>
      <c r="N30" s="100">
        <v>19</v>
      </c>
      <c r="O30" s="101">
        <f t="shared" si="0"/>
        <v>0.5013888888888886</v>
      </c>
      <c r="P30" s="92"/>
      <c r="Q30" s="91" t="s">
        <v>147</v>
      </c>
      <c r="R30" s="91" t="s">
        <v>13</v>
      </c>
      <c r="S30" s="93" t="s">
        <v>26</v>
      </c>
      <c r="T30" s="91" t="s">
        <v>13</v>
      </c>
      <c r="U30" s="92"/>
      <c r="V30" s="91"/>
    </row>
    <row r="31" spans="2:22" ht="27" customHeight="1">
      <c r="B31" s="147"/>
      <c r="C31" s="99">
        <v>20</v>
      </c>
      <c r="D31" s="101">
        <f t="shared" si="1"/>
        <v>0.5076388888888885</v>
      </c>
      <c r="E31" s="92"/>
      <c r="F31" s="91" t="s">
        <v>145</v>
      </c>
      <c r="G31" s="223"/>
      <c r="H31" s="94" t="s">
        <v>26</v>
      </c>
      <c r="I31" s="223"/>
      <c r="J31" s="92"/>
      <c r="K31" s="91"/>
      <c r="L31" s="161"/>
      <c r="M31" s="33"/>
      <c r="N31" s="100">
        <v>20</v>
      </c>
      <c r="O31" s="101">
        <f t="shared" si="0"/>
        <v>0.5076388888888885</v>
      </c>
      <c r="P31" s="99"/>
      <c r="Q31" s="91" t="s">
        <v>148</v>
      </c>
      <c r="R31" s="99"/>
      <c r="S31" s="99"/>
      <c r="T31" s="99"/>
      <c r="U31" s="99"/>
      <c r="V31" s="99"/>
    </row>
    <row r="32" spans="2:22" ht="27" customHeight="1">
      <c r="B32" s="147"/>
      <c r="C32" s="99">
        <v>21</v>
      </c>
      <c r="D32" s="101">
        <f t="shared" si="1"/>
        <v>0.5138888888888885</v>
      </c>
      <c r="E32" s="92"/>
      <c r="F32" s="91" t="s">
        <v>146</v>
      </c>
      <c r="G32" s="223"/>
      <c r="H32" s="94"/>
      <c r="I32" s="223"/>
      <c r="J32" s="92"/>
      <c r="K32" s="91"/>
      <c r="L32" s="161"/>
      <c r="M32" s="33"/>
      <c r="N32" s="100">
        <v>21</v>
      </c>
      <c r="O32" s="101">
        <f t="shared" si="0"/>
        <v>0.5138888888888885</v>
      </c>
      <c r="P32" s="99"/>
      <c r="Q32" s="91" t="s">
        <v>149</v>
      </c>
      <c r="R32" s="99"/>
      <c r="S32" s="99"/>
      <c r="T32" s="99"/>
      <c r="U32" s="99"/>
      <c r="V32" s="99"/>
    </row>
    <row r="33" spans="2:22" ht="27" customHeight="1">
      <c r="B33" s="146">
        <v>0.0062499999999999995</v>
      </c>
      <c r="C33" s="329" t="s">
        <v>42</v>
      </c>
      <c r="D33" s="358"/>
      <c r="E33" s="358"/>
      <c r="F33" s="358"/>
      <c r="G33" s="358"/>
      <c r="H33" s="358"/>
      <c r="I33" s="358"/>
      <c r="J33" s="358"/>
      <c r="K33" s="359"/>
      <c r="L33" s="162"/>
      <c r="M33" s="36"/>
      <c r="N33" s="329" t="s">
        <v>42</v>
      </c>
      <c r="O33" s="332"/>
      <c r="P33" s="332"/>
      <c r="Q33" s="332"/>
      <c r="R33" s="332"/>
      <c r="S33" s="332"/>
      <c r="T33" s="332"/>
      <c r="U33" s="332"/>
      <c r="V33" s="333"/>
    </row>
    <row r="34" spans="2:22" ht="27" customHeight="1">
      <c r="B34" s="147"/>
      <c r="C34" s="100">
        <v>23</v>
      </c>
      <c r="D34" s="102">
        <v>0.5416666666666666</v>
      </c>
      <c r="E34" s="130" t="s">
        <v>36</v>
      </c>
      <c r="F34" s="91" t="s">
        <v>44</v>
      </c>
      <c r="G34" s="91">
        <v>10</v>
      </c>
      <c r="H34" s="94" t="s">
        <v>38</v>
      </c>
      <c r="I34" s="91">
        <v>9</v>
      </c>
      <c r="J34" s="130"/>
      <c r="K34" s="91" t="s">
        <v>43</v>
      </c>
      <c r="L34" s="161"/>
      <c r="M34" s="36"/>
      <c r="N34" s="100">
        <v>23</v>
      </c>
      <c r="O34" s="102">
        <f aca="true" t="shared" si="2" ref="O34:O46">D34</f>
        <v>0.5416666666666666</v>
      </c>
      <c r="P34" s="130" t="s">
        <v>36</v>
      </c>
      <c r="Q34" s="91" t="s">
        <v>23</v>
      </c>
      <c r="R34" s="91">
        <v>10</v>
      </c>
      <c r="S34" s="94" t="s">
        <v>38</v>
      </c>
      <c r="T34" s="91">
        <v>2</v>
      </c>
      <c r="U34" s="130"/>
      <c r="V34" s="91" t="s">
        <v>165</v>
      </c>
    </row>
    <row r="35" spans="2:22" ht="27" customHeight="1">
      <c r="B35" s="147"/>
      <c r="C35" s="100">
        <v>24</v>
      </c>
      <c r="D35" s="102">
        <f aca="true" t="shared" si="3" ref="D35:D44">D34+B$33</f>
        <v>0.5479166666666666</v>
      </c>
      <c r="E35" s="130" t="s">
        <v>36</v>
      </c>
      <c r="F35" s="91" t="s">
        <v>266</v>
      </c>
      <c r="G35" s="91">
        <v>5</v>
      </c>
      <c r="H35" s="94" t="s">
        <v>38</v>
      </c>
      <c r="I35" s="91">
        <v>9</v>
      </c>
      <c r="J35" s="130"/>
      <c r="K35" s="91" t="s">
        <v>130</v>
      </c>
      <c r="L35" s="161"/>
      <c r="M35" s="36"/>
      <c r="N35" s="100">
        <v>24</v>
      </c>
      <c r="O35" s="102">
        <f t="shared" si="2"/>
        <v>0.5479166666666666</v>
      </c>
      <c r="P35" s="130" t="s">
        <v>36</v>
      </c>
      <c r="Q35" s="91" t="s">
        <v>105</v>
      </c>
      <c r="R35" s="91">
        <v>11</v>
      </c>
      <c r="S35" s="94" t="s">
        <v>38</v>
      </c>
      <c r="T35" s="91">
        <v>4</v>
      </c>
      <c r="U35" s="130"/>
      <c r="V35" s="91" t="s">
        <v>107</v>
      </c>
    </row>
    <row r="36" spans="2:22" ht="27" customHeight="1">
      <c r="B36" s="147"/>
      <c r="C36" s="100">
        <v>25</v>
      </c>
      <c r="D36" s="102">
        <f t="shared" si="3"/>
        <v>0.5541666666666666</v>
      </c>
      <c r="E36" s="130" t="s">
        <v>36</v>
      </c>
      <c r="F36" s="91" t="s">
        <v>108</v>
      </c>
      <c r="G36" s="130">
        <v>6</v>
      </c>
      <c r="H36" s="94" t="s">
        <v>38</v>
      </c>
      <c r="I36" s="130">
        <v>9</v>
      </c>
      <c r="J36" s="130"/>
      <c r="K36" s="91" t="s">
        <v>103</v>
      </c>
      <c r="L36" s="161"/>
      <c r="M36" s="36"/>
      <c r="N36" s="100">
        <v>25</v>
      </c>
      <c r="O36" s="102">
        <f t="shared" si="2"/>
        <v>0.5541666666666666</v>
      </c>
      <c r="P36" s="130" t="s">
        <v>36</v>
      </c>
      <c r="Q36" s="91" t="s">
        <v>22</v>
      </c>
      <c r="R36" s="130">
        <v>8</v>
      </c>
      <c r="S36" s="94" t="s">
        <v>38</v>
      </c>
      <c r="T36" s="130">
        <v>10</v>
      </c>
      <c r="U36" s="130"/>
      <c r="V36" s="91" t="s">
        <v>106</v>
      </c>
    </row>
    <row r="37" spans="2:23" ht="27" customHeight="1">
      <c r="B37" s="149"/>
      <c r="C37" s="99">
        <v>26</v>
      </c>
      <c r="D37" s="101">
        <f t="shared" si="3"/>
        <v>0.5604166666666666</v>
      </c>
      <c r="E37" s="91" t="s">
        <v>36</v>
      </c>
      <c r="F37" s="91" t="s">
        <v>278</v>
      </c>
      <c r="G37" s="91">
        <v>0</v>
      </c>
      <c r="H37" s="93" t="s">
        <v>38</v>
      </c>
      <c r="I37" s="91">
        <v>11</v>
      </c>
      <c r="J37" s="91"/>
      <c r="K37" s="91" t="s">
        <v>162</v>
      </c>
      <c r="L37" s="161"/>
      <c r="M37" s="33"/>
      <c r="N37" s="99">
        <v>26</v>
      </c>
      <c r="O37" s="101">
        <f t="shared" si="2"/>
        <v>0.5604166666666666</v>
      </c>
      <c r="P37" s="91" t="s">
        <v>36</v>
      </c>
      <c r="Q37" s="91" t="s">
        <v>279</v>
      </c>
      <c r="R37" s="91">
        <v>0</v>
      </c>
      <c r="S37" s="93" t="s">
        <v>38</v>
      </c>
      <c r="T37" s="91">
        <v>12</v>
      </c>
      <c r="U37" s="91"/>
      <c r="V37" s="91" t="s">
        <v>164</v>
      </c>
      <c r="W37" s="37"/>
    </row>
    <row r="38" spans="2:23" ht="27" customHeight="1">
      <c r="B38" s="149"/>
      <c r="C38" s="99">
        <v>27</v>
      </c>
      <c r="D38" s="101">
        <f t="shared" si="3"/>
        <v>0.5666666666666665</v>
      </c>
      <c r="E38" s="91" t="s">
        <v>36</v>
      </c>
      <c r="F38" s="91" t="s">
        <v>170</v>
      </c>
      <c r="G38" s="91">
        <v>6</v>
      </c>
      <c r="H38" s="93" t="s">
        <v>38</v>
      </c>
      <c r="I38" s="91">
        <v>1</v>
      </c>
      <c r="J38" s="91"/>
      <c r="K38" s="91" t="s">
        <v>265</v>
      </c>
      <c r="L38" s="161"/>
      <c r="M38" s="33" t="s">
        <v>27</v>
      </c>
      <c r="N38" s="99">
        <v>27</v>
      </c>
      <c r="O38" s="101">
        <f t="shared" si="2"/>
        <v>0.5666666666666665</v>
      </c>
      <c r="P38" s="91" t="s">
        <v>36</v>
      </c>
      <c r="Q38" s="91" t="s">
        <v>128</v>
      </c>
      <c r="R38" s="91">
        <v>3</v>
      </c>
      <c r="S38" s="93" t="s">
        <v>38</v>
      </c>
      <c r="T38" s="91">
        <v>4</v>
      </c>
      <c r="U38" s="91"/>
      <c r="V38" s="91" t="s">
        <v>114</v>
      </c>
      <c r="W38" s="33" t="s">
        <v>36</v>
      </c>
    </row>
    <row r="39" spans="2:23" ht="27" customHeight="1">
      <c r="B39" s="150" t="s">
        <v>35</v>
      </c>
      <c r="C39" s="99">
        <v>28</v>
      </c>
      <c r="D39" s="101">
        <f t="shared" si="3"/>
        <v>0.5729166666666665</v>
      </c>
      <c r="E39" s="91" t="s">
        <v>36</v>
      </c>
      <c r="F39" s="91" t="s">
        <v>154</v>
      </c>
      <c r="G39" s="91">
        <v>5</v>
      </c>
      <c r="H39" s="93" t="s">
        <v>38</v>
      </c>
      <c r="I39" s="91">
        <v>1</v>
      </c>
      <c r="J39" s="91"/>
      <c r="K39" s="91" t="s">
        <v>142</v>
      </c>
      <c r="L39" s="161"/>
      <c r="M39" s="33"/>
      <c r="N39" s="99">
        <v>28</v>
      </c>
      <c r="O39" s="101">
        <f t="shared" si="2"/>
        <v>0.5729166666666665</v>
      </c>
      <c r="P39" s="91" t="s">
        <v>27</v>
      </c>
      <c r="Q39" s="91" t="s">
        <v>115</v>
      </c>
      <c r="R39" s="91">
        <v>0</v>
      </c>
      <c r="S39" s="93" t="s">
        <v>39</v>
      </c>
      <c r="T39" s="91">
        <v>8</v>
      </c>
      <c r="U39" s="91"/>
      <c r="V39" s="91" t="s">
        <v>275</v>
      </c>
      <c r="W39" s="33"/>
    </row>
    <row r="40" spans="2:23" s="37" customFormat="1" ht="27" customHeight="1">
      <c r="B40" s="151" t="s">
        <v>91</v>
      </c>
      <c r="C40" s="99">
        <v>29</v>
      </c>
      <c r="D40" s="101">
        <f t="shared" si="3"/>
        <v>0.5791666666666665</v>
      </c>
      <c r="E40" s="93"/>
      <c r="F40" s="91" t="s">
        <v>43</v>
      </c>
      <c r="G40" s="91">
        <v>8</v>
      </c>
      <c r="H40" s="93" t="s">
        <v>39</v>
      </c>
      <c r="I40" s="91">
        <v>9</v>
      </c>
      <c r="J40" s="91"/>
      <c r="K40" s="99" t="s">
        <v>161</v>
      </c>
      <c r="L40" s="33"/>
      <c r="M40" s="33" t="s">
        <v>27</v>
      </c>
      <c r="N40" s="99">
        <v>29</v>
      </c>
      <c r="O40" s="101">
        <f t="shared" si="2"/>
        <v>0.5791666666666665</v>
      </c>
      <c r="P40" s="93"/>
      <c r="Q40" s="91" t="s">
        <v>165</v>
      </c>
      <c r="R40" s="91">
        <v>7</v>
      </c>
      <c r="S40" s="93" t="s">
        <v>38</v>
      </c>
      <c r="T40" s="91">
        <v>9</v>
      </c>
      <c r="U40" s="91"/>
      <c r="V40" s="91" t="s">
        <v>107</v>
      </c>
      <c r="W40" s="33" t="s">
        <v>27</v>
      </c>
    </row>
    <row r="41" spans="2:23" s="37" customFormat="1" ht="27" customHeight="1">
      <c r="B41" s="151" t="s">
        <v>91</v>
      </c>
      <c r="C41" s="99">
        <v>30</v>
      </c>
      <c r="D41" s="101">
        <f t="shared" si="3"/>
        <v>0.5854166666666665</v>
      </c>
      <c r="E41" s="91" t="s">
        <v>27</v>
      </c>
      <c r="F41" s="91" t="s">
        <v>108</v>
      </c>
      <c r="G41" s="91">
        <v>11</v>
      </c>
      <c r="H41" s="93" t="s">
        <v>39</v>
      </c>
      <c r="I41" s="91">
        <v>0</v>
      </c>
      <c r="J41" s="91"/>
      <c r="K41" s="99" t="s">
        <v>277</v>
      </c>
      <c r="L41" s="33"/>
      <c r="M41" s="33"/>
      <c r="N41" s="99">
        <v>30</v>
      </c>
      <c r="O41" s="101">
        <f t="shared" si="2"/>
        <v>0.5854166666666665</v>
      </c>
      <c r="P41" s="91" t="s">
        <v>27</v>
      </c>
      <c r="Q41" s="91" t="s">
        <v>22</v>
      </c>
      <c r="R41" s="91">
        <v>10</v>
      </c>
      <c r="S41" s="93" t="s">
        <v>39</v>
      </c>
      <c r="T41" s="91">
        <v>6</v>
      </c>
      <c r="U41" s="91"/>
      <c r="V41" s="91" t="s">
        <v>281</v>
      </c>
      <c r="W41" s="33"/>
    </row>
    <row r="42" spans="2:23" s="37" customFormat="1" ht="27" customHeight="1">
      <c r="B42" s="149"/>
      <c r="C42" s="99">
        <v>31</v>
      </c>
      <c r="D42" s="101">
        <f t="shared" si="3"/>
        <v>0.5916666666666665</v>
      </c>
      <c r="E42" s="93"/>
      <c r="F42" s="91" t="s">
        <v>44</v>
      </c>
      <c r="G42" s="91" t="s">
        <v>283</v>
      </c>
      <c r="H42" s="93" t="s">
        <v>39</v>
      </c>
      <c r="I42" s="91" t="s">
        <v>284</v>
      </c>
      <c r="J42" s="91"/>
      <c r="K42" s="99" t="s">
        <v>130</v>
      </c>
      <c r="L42" s="33"/>
      <c r="M42" s="33" t="s">
        <v>27</v>
      </c>
      <c r="N42" s="99">
        <v>31</v>
      </c>
      <c r="O42" s="101">
        <f t="shared" si="2"/>
        <v>0.5916666666666665</v>
      </c>
      <c r="P42" s="93"/>
      <c r="Q42" s="91" t="s">
        <v>23</v>
      </c>
      <c r="R42" s="91">
        <v>9</v>
      </c>
      <c r="S42" s="93" t="s">
        <v>39</v>
      </c>
      <c r="T42" s="91">
        <v>11</v>
      </c>
      <c r="U42" s="91"/>
      <c r="V42" s="99" t="s">
        <v>105</v>
      </c>
      <c r="W42" s="33" t="s">
        <v>27</v>
      </c>
    </row>
    <row r="43" spans="2:23" s="37" customFormat="1" ht="27" customHeight="1">
      <c r="B43" s="150">
        <v>0.003472222222222222</v>
      </c>
      <c r="C43" s="99">
        <v>32</v>
      </c>
      <c r="D43" s="101">
        <f t="shared" si="3"/>
        <v>0.5979166666666664</v>
      </c>
      <c r="E43" s="91" t="s">
        <v>27</v>
      </c>
      <c r="F43" s="91" t="s">
        <v>280</v>
      </c>
      <c r="G43" s="91">
        <v>6</v>
      </c>
      <c r="H43" s="93" t="s">
        <v>39</v>
      </c>
      <c r="I43" s="91">
        <v>5</v>
      </c>
      <c r="J43" s="91"/>
      <c r="K43" s="91" t="s">
        <v>162</v>
      </c>
      <c r="L43" s="161"/>
      <c r="M43" s="33"/>
      <c r="N43" s="99">
        <v>32</v>
      </c>
      <c r="O43" s="101">
        <f t="shared" si="2"/>
        <v>0.5979166666666664</v>
      </c>
      <c r="P43" s="91" t="s">
        <v>27</v>
      </c>
      <c r="Q43" s="91" t="s">
        <v>106</v>
      </c>
      <c r="R43" s="91">
        <v>8</v>
      </c>
      <c r="S43" s="93" t="s">
        <v>39</v>
      </c>
      <c r="T43" s="91">
        <v>10</v>
      </c>
      <c r="U43" s="91"/>
      <c r="V43" s="91" t="s">
        <v>290</v>
      </c>
      <c r="W43" s="33"/>
    </row>
    <row r="44" spans="2:23" s="37" customFormat="1" ht="27" customHeight="1">
      <c r="B44" s="150"/>
      <c r="C44" s="99">
        <v>33</v>
      </c>
      <c r="D44" s="101">
        <f t="shared" si="3"/>
        <v>0.6041666666666664</v>
      </c>
      <c r="E44" s="91" t="s">
        <v>17</v>
      </c>
      <c r="F44" s="91" t="s">
        <v>170</v>
      </c>
      <c r="G44" s="91">
        <v>4</v>
      </c>
      <c r="H44" s="93" t="s">
        <v>26</v>
      </c>
      <c r="I44" s="91">
        <v>3</v>
      </c>
      <c r="J44" s="91"/>
      <c r="K44" s="91" t="s">
        <v>154</v>
      </c>
      <c r="L44" s="161"/>
      <c r="M44" s="33"/>
      <c r="N44" s="99">
        <v>33</v>
      </c>
      <c r="O44" s="101">
        <f t="shared" si="2"/>
        <v>0.6041666666666664</v>
      </c>
      <c r="P44" s="91" t="s">
        <v>17</v>
      </c>
      <c r="Q44" s="91" t="s">
        <v>114</v>
      </c>
      <c r="R44" s="91">
        <v>3</v>
      </c>
      <c r="S44" s="93" t="s">
        <v>26</v>
      </c>
      <c r="T44" s="91">
        <v>6</v>
      </c>
      <c r="U44" s="91"/>
      <c r="V44" s="91" t="s">
        <v>282</v>
      </c>
      <c r="W44" s="33"/>
    </row>
    <row r="45" spans="2:23" s="37" customFormat="1" ht="27" customHeight="1">
      <c r="B45" s="150"/>
      <c r="C45" s="99">
        <v>34</v>
      </c>
      <c r="D45" s="101">
        <f>D44+B$33</f>
        <v>0.6104166666666664</v>
      </c>
      <c r="E45" s="91" t="s">
        <v>17</v>
      </c>
      <c r="F45" s="91" t="s">
        <v>266</v>
      </c>
      <c r="G45" s="91">
        <v>2</v>
      </c>
      <c r="H45" s="93" t="s">
        <v>26</v>
      </c>
      <c r="I45" s="91">
        <v>11</v>
      </c>
      <c r="J45" s="91"/>
      <c r="K45" s="91" t="s">
        <v>108</v>
      </c>
      <c r="L45" s="161"/>
      <c r="M45" s="33"/>
      <c r="N45" s="99">
        <v>34</v>
      </c>
      <c r="O45" s="101">
        <f t="shared" si="2"/>
        <v>0.6104166666666664</v>
      </c>
      <c r="P45" s="91" t="s">
        <v>17</v>
      </c>
      <c r="Q45" s="91" t="s">
        <v>107</v>
      </c>
      <c r="R45" s="91">
        <v>2</v>
      </c>
      <c r="S45" s="93" t="s">
        <v>26</v>
      </c>
      <c r="T45" s="91">
        <v>10</v>
      </c>
      <c r="U45" s="91"/>
      <c r="V45" s="91" t="s">
        <v>22</v>
      </c>
      <c r="W45" s="33"/>
    </row>
    <row r="46" spans="2:23" ht="27" customHeight="1">
      <c r="B46" s="149"/>
      <c r="C46" s="327">
        <v>35</v>
      </c>
      <c r="D46" s="334">
        <f>D45+B$33</f>
        <v>0.6166666666666664</v>
      </c>
      <c r="E46" s="324" t="s">
        <v>93</v>
      </c>
      <c r="F46" s="325"/>
      <c r="G46" s="325"/>
      <c r="H46" s="325"/>
      <c r="I46" s="325"/>
      <c r="J46" s="325"/>
      <c r="K46" s="326"/>
      <c r="L46" s="163"/>
      <c r="M46" s="37" t="s">
        <v>27</v>
      </c>
      <c r="N46" s="327">
        <v>35</v>
      </c>
      <c r="O46" s="334">
        <f t="shared" si="2"/>
        <v>0.6166666666666664</v>
      </c>
      <c r="P46" s="324" t="s">
        <v>94</v>
      </c>
      <c r="Q46" s="325"/>
      <c r="R46" s="325"/>
      <c r="S46" s="325"/>
      <c r="T46" s="325"/>
      <c r="U46" s="325"/>
      <c r="V46" s="326"/>
      <c r="W46" s="37"/>
    </row>
    <row r="47" spans="2:23" ht="27" customHeight="1">
      <c r="B47" s="150" t="s">
        <v>91</v>
      </c>
      <c r="C47" s="328"/>
      <c r="D47" s="335"/>
      <c r="E47" s="93"/>
      <c r="F47" s="91" t="s">
        <v>130</v>
      </c>
      <c r="G47" s="91">
        <v>9</v>
      </c>
      <c r="H47" s="93" t="s">
        <v>39</v>
      </c>
      <c r="I47" s="91">
        <v>8</v>
      </c>
      <c r="J47" s="91"/>
      <c r="K47" s="91" t="s">
        <v>103</v>
      </c>
      <c r="L47" s="161"/>
      <c r="M47" s="37"/>
      <c r="N47" s="328"/>
      <c r="O47" s="335"/>
      <c r="P47" s="93"/>
      <c r="Q47" s="91" t="s">
        <v>105</v>
      </c>
      <c r="R47" s="91">
        <v>11</v>
      </c>
      <c r="S47" s="93" t="s">
        <v>39</v>
      </c>
      <c r="T47" s="91">
        <v>5</v>
      </c>
      <c r="U47" s="91"/>
      <c r="V47" s="91" t="s">
        <v>164</v>
      </c>
      <c r="W47" s="37"/>
    </row>
    <row r="48" spans="2:23" ht="27" customHeight="1">
      <c r="B48" s="150"/>
      <c r="C48" s="356">
        <v>36</v>
      </c>
      <c r="D48" s="354">
        <f>D46+B$33</f>
        <v>0.6229166666666663</v>
      </c>
      <c r="E48" s="336" t="s">
        <v>151</v>
      </c>
      <c r="F48" s="337"/>
      <c r="G48" s="337"/>
      <c r="H48" s="337"/>
      <c r="I48" s="337"/>
      <c r="J48" s="337"/>
      <c r="K48" s="338"/>
      <c r="L48" s="161"/>
      <c r="M48" s="37"/>
      <c r="N48" s="356">
        <v>36</v>
      </c>
      <c r="O48" s="354">
        <f>D48</f>
        <v>0.6229166666666663</v>
      </c>
      <c r="P48" s="324" t="s">
        <v>200</v>
      </c>
      <c r="Q48" s="325"/>
      <c r="R48" s="325"/>
      <c r="S48" s="325"/>
      <c r="T48" s="325"/>
      <c r="U48" s="325"/>
      <c r="V48" s="326"/>
      <c r="W48" s="37"/>
    </row>
    <row r="49" spans="2:23" s="37" customFormat="1" ht="27" customHeight="1">
      <c r="B49" s="150"/>
      <c r="C49" s="357"/>
      <c r="D49" s="355"/>
      <c r="E49" s="342"/>
      <c r="F49" s="343"/>
      <c r="G49" s="343"/>
      <c r="H49" s="343"/>
      <c r="I49" s="343"/>
      <c r="J49" s="343"/>
      <c r="K49" s="344"/>
      <c r="L49" s="156"/>
      <c r="M49" s="33"/>
      <c r="N49" s="357"/>
      <c r="O49" s="355"/>
      <c r="P49" s="91"/>
      <c r="Q49" s="91" t="s">
        <v>170</v>
      </c>
      <c r="R49" s="91" t="s">
        <v>292</v>
      </c>
      <c r="S49" s="93" t="s">
        <v>26</v>
      </c>
      <c r="T49" s="91" t="s">
        <v>293</v>
      </c>
      <c r="U49" s="91"/>
      <c r="V49" s="91" t="s">
        <v>282</v>
      </c>
      <c r="W49" s="33"/>
    </row>
    <row r="50" spans="2:23" ht="27" customHeight="1">
      <c r="B50" s="149"/>
      <c r="C50" s="327">
        <v>37</v>
      </c>
      <c r="D50" s="334">
        <f>D48+B$33</f>
        <v>0.6291666666666663</v>
      </c>
      <c r="E50" s="324" t="s">
        <v>155</v>
      </c>
      <c r="F50" s="325"/>
      <c r="G50" s="325"/>
      <c r="H50" s="325"/>
      <c r="I50" s="325"/>
      <c r="J50" s="325"/>
      <c r="K50" s="326"/>
      <c r="L50" s="163"/>
      <c r="M50" s="37" t="s">
        <v>17</v>
      </c>
      <c r="N50" s="327">
        <v>37</v>
      </c>
      <c r="O50" s="334">
        <f>D50</f>
        <v>0.6291666666666663</v>
      </c>
      <c r="P50" s="324" t="s">
        <v>156</v>
      </c>
      <c r="Q50" s="325"/>
      <c r="R50" s="325"/>
      <c r="S50" s="325"/>
      <c r="T50" s="325"/>
      <c r="U50" s="325"/>
      <c r="V50" s="326"/>
      <c r="W50" s="37"/>
    </row>
    <row r="51" spans="2:23" ht="27" customHeight="1">
      <c r="B51" s="150" t="s">
        <v>13</v>
      </c>
      <c r="C51" s="328"/>
      <c r="D51" s="335"/>
      <c r="E51" s="93"/>
      <c r="F51" s="91" t="s">
        <v>291</v>
      </c>
      <c r="G51" s="91">
        <v>9</v>
      </c>
      <c r="H51" s="93" t="s">
        <v>26</v>
      </c>
      <c r="I51" s="91">
        <v>4</v>
      </c>
      <c r="J51" s="91"/>
      <c r="K51" s="91" t="s">
        <v>22</v>
      </c>
      <c r="L51" s="161"/>
      <c r="M51" s="37"/>
      <c r="N51" s="328"/>
      <c r="O51" s="335"/>
      <c r="P51" s="93"/>
      <c r="Q51" s="91" t="s">
        <v>164</v>
      </c>
      <c r="R51" s="91">
        <v>9</v>
      </c>
      <c r="S51" s="93" t="s">
        <v>26</v>
      </c>
      <c r="T51" s="91">
        <v>7</v>
      </c>
      <c r="U51" s="91"/>
      <c r="V51" s="91" t="s">
        <v>287</v>
      </c>
      <c r="W51" s="37"/>
    </row>
    <row r="52" spans="2:23" ht="27" customHeight="1">
      <c r="B52" s="150"/>
      <c r="C52" s="329" t="s">
        <v>29</v>
      </c>
      <c r="D52" s="332"/>
      <c r="E52" s="332"/>
      <c r="F52" s="332"/>
      <c r="G52" s="332"/>
      <c r="H52" s="332"/>
      <c r="I52" s="332"/>
      <c r="J52" s="332"/>
      <c r="K52" s="333"/>
      <c r="L52" s="156"/>
      <c r="M52" s="37"/>
      <c r="N52" s="329" t="s">
        <v>29</v>
      </c>
      <c r="O52" s="332"/>
      <c r="P52" s="332"/>
      <c r="Q52" s="332"/>
      <c r="R52" s="332"/>
      <c r="S52" s="332"/>
      <c r="T52" s="332"/>
      <c r="U52" s="332"/>
      <c r="V52" s="333"/>
      <c r="W52" s="37"/>
    </row>
    <row r="53" spans="2:23" ht="27" customHeight="1">
      <c r="B53" s="149"/>
      <c r="C53" s="336" t="s">
        <v>126</v>
      </c>
      <c r="D53" s="337"/>
      <c r="E53" s="337"/>
      <c r="F53" s="337"/>
      <c r="G53" s="337"/>
      <c r="H53" s="337"/>
      <c r="I53" s="337"/>
      <c r="J53" s="337"/>
      <c r="K53" s="338"/>
      <c r="L53" s="156"/>
      <c r="M53" s="37" t="s">
        <v>27</v>
      </c>
      <c r="N53" s="327">
        <v>38</v>
      </c>
      <c r="O53" s="322">
        <v>0.638888888888889</v>
      </c>
      <c r="P53" s="324" t="s">
        <v>95</v>
      </c>
      <c r="Q53" s="325"/>
      <c r="R53" s="325"/>
      <c r="S53" s="325"/>
      <c r="T53" s="325"/>
      <c r="U53" s="325"/>
      <c r="V53" s="326"/>
      <c r="W53" s="37"/>
    </row>
    <row r="54" spans="2:23" ht="27" customHeight="1">
      <c r="B54" s="149"/>
      <c r="C54" s="342"/>
      <c r="D54" s="343"/>
      <c r="E54" s="343"/>
      <c r="F54" s="343"/>
      <c r="G54" s="343"/>
      <c r="H54" s="343"/>
      <c r="I54" s="343"/>
      <c r="J54" s="343"/>
      <c r="K54" s="344"/>
      <c r="L54" s="156"/>
      <c r="M54" s="37"/>
      <c r="N54" s="328"/>
      <c r="O54" s="323"/>
      <c r="P54" s="91" t="s">
        <v>27</v>
      </c>
      <c r="Q54" s="91" t="s">
        <v>294</v>
      </c>
      <c r="R54" s="91">
        <v>6</v>
      </c>
      <c r="S54" s="93" t="s">
        <v>37</v>
      </c>
      <c r="T54" s="91">
        <v>11</v>
      </c>
      <c r="U54" s="91"/>
      <c r="V54" s="91" t="s">
        <v>164</v>
      </c>
      <c r="W54" s="37"/>
    </row>
    <row r="55" spans="2:23" ht="27" customHeight="1">
      <c r="B55" s="149"/>
      <c r="C55" s="336" t="s">
        <v>127</v>
      </c>
      <c r="D55" s="337"/>
      <c r="E55" s="337"/>
      <c r="F55" s="337"/>
      <c r="G55" s="337"/>
      <c r="H55" s="337"/>
      <c r="I55" s="337"/>
      <c r="J55" s="337"/>
      <c r="K55" s="338"/>
      <c r="L55" s="156"/>
      <c r="M55" s="37"/>
      <c r="N55" s="327">
        <v>39</v>
      </c>
      <c r="O55" s="322">
        <v>0.6527777777777778</v>
      </c>
      <c r="P55" s="351" t="s">
        <v>201</v>
      </c>
      <c r="Q55" s="352"/>
      <c r="R55" s="352"/>
      <c r="S55" s="352"/>
      <c r="T55" s="352"/>
      <c r="U55" s="352"/>
      <c r="V55" s="353"/>
      <c r="W55" s="37"/>
    </row>
    <row r="56" spans="2:23" ht="27" customHeight="1">
      <c r="B56" s="149"/>
      <c r="C56" s="339"/>
      <c r="D56" s="340"/>
      <c r="E56" s="340"/>
      <c r="F56" s="340"/>
      <c r="G56" s="340"/>
      <c r="H56" s="340"/>
      <c r="I56" s="340"/>
      <c r="J56" s="340"/>
      <c r="K56" s="341"/>
      <c r="L56" s="156"/>
      <c r="M56" s="37"/>
      <c r="N56" s="346"/>
      <c r="O56" s="347"/>
      <c r="P56" s="91"/>
      <c r="Q56" s="91" t="s">
        <v>130</v>
      </c>
      <c r="R56" s="91">
        <v>4</v>
      </c>
      <c r="S56" s="93" t="s">
        <v>39</v>
      </c>
      <c r="T56" s="91">
        <v>10</v>
      </c>
      <c r="U56" s="91"/>
      <c r="V56" s="91" t="s">
        <v>105</v>
      </c>
      <c r="W56" s="37" t="s">
        <v>91</v>
      </c>
    </row>
    <row r="57" spans="2:23" ht="27" customHeight="1">
      <c r="B57" s="149"/>
      <c r="C57" s="339"/>
      <c r="D57" s="340"/>
      <c r="E57" s="340"/>
      <c r="F57" s="340"/>
      <c r="G57" s="340"/>
      <c r="H57" s="340"/>
      <c r="I57" s="340"/>
      <c r="J57" s="340"/>
      <c r="K57" s="341"/>
      <c r="L57" s="156"/>
      <c r="M57" s="37"/>
      <c r="N57" s="346"/>
      <c r="O57" s="346"/>
      <c r="P57" s="91"/>
      <c r="Q57" s="91" t="s">
        <v>130</v>
      </c>
      <c r="R57" s="91">
        <v>5</v>
      </c>
      <c r="S57" s="93" t="s">
        <v>39</v>
      </c>
      <c r="T57" s="91">
        <v>11</v>
      </c>
      <c r="U57" s="91"/>
      <c r="V57" s="91" t="s">
        <v>105</v>
      </c>
      <c r="W57" s="37"/>
    </row>
    <row r="58" spans="2:23" ht="27" customHeight="1">
      <c r="B58" s="152"/>
      <c r="C58" s="342"/>
      <c r="D58" s="343"/>
      <c r="E58" s="343"/>
      <c r="F58" s="343"/>
      <c r="G58" s="343"/>
      <c r="H58" s="343"/>
      <c r="I58" s="343"/>
      <c r="J58" s="343"/>
      <c r="K58" s="344"/>
      <c r="L58" s="156"/>
      <c r="M58" s="37"/>
      <c r="N58" s="328"/>
      <c r="O58" s="328"/>
      <c r="P58" s="91"/>
      <c r="Q58" s="91" t="s">
        <v>130</v>
      </c>
      <c r="R58" s="91"/>
      <c r="S58" s="93" t="s">
        <v>39</v>
      </c>
      <c r="T58" s="91"/>
      <c r="U58" s="91"/>
      <c r="V58" s="91" t="s">
        <v>105</v>
      </c>
      <c r="W58" s="37"/>
    </row>
    <row r="59" spans="2:23" ht="21" customHeight="1">
      <c r="B59" s="153" t="s">
        <v>28</v>
      </c>
      <c r="C59" s="99"/>
      <c r="D59" s="102">
        <v>0.6805555555555555</v>
      </c>
      <c r="E59" s="329" t="s">
        <v>30</v>
      </c>
      <c r="F59" s="330"/>
      <c r="G59" s="330"/>
      <c r="H59" s="330"/>
      <c r="I59" s="330"/>
      <c r="J59" s="330"/>
      <c r="K59" s="331"/>
      <c r="L59" s="157"/>
      <c r="N59" s="131" t="s">
        <v>28</v>
      </c>
      <c r="O59" s="132" t="s">
        <v>28</v>
      </c>
      <c r="P59" s="337" t="s">
        <v>28</v>
      </c>
      <c r="Q59" s="345"/>
      <c r="R59" s="345"/>
      <c r="S59" s="345"/>
      <c r="T59" s="345"/>
      <c r="U59" s="345"/>
      <c r="V59" s="345"/>
      <c r="W59" s="66" t="s">
        <v>28</v>
      </c>
    </row>
    <row r="60" spans="14:22" ht="21" customHeight="1">
      <c r="N60" s="89" t="s">
        <v>28</v>
      </c>
      <c r="O60" s="43" t="s">
        <v>28</v>
      </c>
      <c r="P60" s="38" t="s">
        <v>92</v>
      </c>
      <c r="Q60" s="38"/>
      <c r="R60" s="38"/>
      <c r="S60" s="35"/>
      <c r="T60" s="38"/>
      <c r="U60" s="38"/>
      <c r="V60" s="38"/>
    </row>
  </sheetData>
  <sheetProtection/>
  <mergeCells count="44">
    <mergeCell ref="E46:K46"/>
    <mergeCell ref="C33:K33"/>
    <mergeCell ref="P50:V50"/>
    <mergeCell ref="E48:K49"/>
    <mergeCell ref="P48:V48"/>
    <mergeCell ref="N46:N47"/>
    <mergeCell ref="D46:D47"/>
    <mergeCell ref="P5:V5"/>
    <mergeCell ref="P6:V6"/>
    <mergeCell ref="C50:C51"/>
    <mergeCell ref="D50:D51"/>
    <mergeCell ref="N50:N51"/>
    <mergeCell ref="O50:O51"/>
    <mergeCell ref="E6:K6"/>
    <mergeCell ref="P46:V46"/>
    <mergeCell ref="E7:K7"/>
    <mergeCell ref="C46:C47"/>
    <mergeCell ref="N52:V52"/>
    <mergeCell ref="C52:K52"/>
    <mergeCell ref="E50:K50"/>
    <mergeCell ref="D48:D49"/>
    <mergeCell ref="C48:C49"/>
    <mergeCell ref="O48:O49"/>
    <mergeCell ref="N48:N49"/>
    <mergeCell ref="N55:N58"/>
    <mergeCell ref="O55:O58"/>
    <mergeCell ref="C1:F1"/>
    <mergeCell ref="C3:F3"/>
    <mergeCell ref="N1:Q1"/>
    <mergeCell ref="N3:Q3"/>
    <mergeCell ref="F10:K10"/>
    <mergeCell ref="Q10:V10"/>
    <mergeCell ref="P55:V55"/>
    <mergeCell ref="E5:K5"/>
    <mergeCell ref="O53:O54"/>
    <mergeCell ref="P53:V53"/>
    <mergeCell ref="N53:N54"/>
    <mergeCell ref="E59:K59"/>
    <mergeCell ref="E8:K8"/>
    <mergeCell ref="N33:V33"/>
    <mergeCell ref="O46:O47"/>
    <mergeCell ref="C55:K58"/>
    <mergeCell ref="C53:K54"/>
    <mergeCell ref="P59:V59"/>
  </mergeCells>
  <printOptions/>
  <pageMargins left="0.7" right="0.7" top="0.75" bottom="0.75" header="0.3" footer="0.3"/>
  <pageSetup horizontalDpi="600" verticalDpi="600" orientation="portrait" paperSize="9" scale="51" r:id="rId1"/>
  <rowBreaks count="1" manualBreakCount="1">
    <brk id="59" min="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N145"/>
  <sheetViews>
    <sheetView showGridLines="0" tabSelected="1" zoomScale="40" zoomScaleNormal="40" zoomScaleSheetLayoutView="50" zoomScalePageLayoutView="0" workbookViewId="0" topLeftCell="A1">
      <selection activeCell="S10" sqref="S10"/>
    </sheetView>
  </sheetViews>
  <sheetFormatPr defaultColWidth="9.00390625" defaultRowHeight="13.5"/>
  <cols>
    <col min="1" max="3" width="9.00390625" style="18" customWidth="1"/>
    <col min="4" max="7" width="10.625" style="18" customWidth="1"/>
    <col min="8" max="8" width="10.625" style="24" customWidth="1"/>
    <col min="9" max="9" width="32.875" style="18" customWidth="1"/>
    <col min="10" max="10" width="35.125" style="18" customWidth="1"/>
    <col min="11" max="13" width="14.625" style="19" customWidth="1"/>
    <col min="14" max="14" width="14.625" style="18" customWidth="1"/>
    <col min="15" max="16" width="14.625" style="19" customWidth="1"/>
    <col min="17" max="17" width="14.625" style="18" customWidth="1"/>
    <col min="18" max="18" width="14.625" style="19" customWidth="1"/>
    <col min="19" max="19" width="8.625" style="19" customWidth="1"/>
    <col min="20" max="20" width="3.625" style="19" customWidth="1"/>
    <col min="21" max="21" width="8.125" style="19" customWidth="1"/>
    <col min="22" max="22" width="3.75390625" style="19" customWidth="1"/>
    <col min="23" max="24" width="8.625" style="19" customWidth="1"/>
    <col min="25" max="25" width="9.875" style="19" customWidth="1"/>
    <col min="26" max="26" width="3.625" style="19" customWidth="1"/>
    <col min="27" max="27" width="6.625" style="18" customWidth="1"/>
    <col min="28" max="28" width="10.625" style="18" bestFit="1" customWidth="1"/>
    <col min="29" max="29" width="9.00390625" style="18" customWidth="1"/>
    <col min="30" max="31" width="9.00390625" style="19" customWidth="1"/>
    <col min="32" max="32" width="9.00390625" style="18" customWidth="1"/>
    <col min="33" max="33" width="9.00390625" style="8" customWidth="1"/>
    <col min="34" max="36" width="9.00390625" style="19" customWidth="1"/>
    <col min="37" max="16384" width="9.00390625" style="18" customWidth="1"/>
  </cols>
  <sheetData>
    <row r="1" spans="7:28" ht="28.5" customHeight="1">
      <c r="G1" s="18" t="s">
        <v>13</v>
      </c>
      <c r="AB1" s="29" t="s">
        <v>13</v>
      </c>
    </row>
    <row r="2" spans="5:17" ht="42">
      <c r="E2" s="360" t="s">
        <v>177</v>
      </c>
      <c r="F2" s="279"/>
      <c r="G2" s="279"/>
      <c r="H2" s="279"/>
      <c r="I2" s="279"/>
      <c r="J2" s="279"/>
      <c r="K2" s="279"/>
      <c r="O2" s="80"/>
      <c r="P2" s="80"/>
      <c r="Q2" s="80"/>
    </row>
    <row r="3" spans="11:17" ht="42">
      <c r="K3" s="80"/>
      <c r="L3" s="80"/>
      <c r="M3" s="80"/>
      <c r="N3" s="80"/>
      <c r="O3" s="80"/>
      <c r="P3" s="80"/>
      <c r="Q3" s="80"/>
    </row>
    <row r="4" spans="5:17" ht="42">
      <c r="E4" s="360" t="s">
        <v>60</v>
      </c>
      <c r="F4" s="361"/>
      <c r="G4" s="361"/>
      <c r="H4" s="361"/>
      <c r="I4" s="361"/>
      <c r="J4" s="361"/>
      <c r="N4" s="71"/>
      <c r="O4" s="71"/>
      <c r="P4" s="71"/>
      <c r="Q4" s="72"/>
    </row>
    <row r="5" spans="11:24" ht="29.25" customHeight="1">
      <c r="K5" s="20"/>
      <c r="L5" s="20"/>
      <c r="M5" s="20"/>
      <c r="N5" s="26"/>
      <c r="O5" s="26"/>
      <c r="P5" s="26"/>
      <c r="R5" s="18"/>
      <c r="S5" s="18"/>
      <c r="T5" s="18"/>
      <c r="U5" s="18"/>
      <c r="V5" s="18"/>
      <c r="W5" s="18"/>
      <c r="X5" s="18"/>
    </row>
    <row r="6" spans="5:28" ht="60" customHeight="1">
      <c r="E6" s="362" t="s">
        <v>82</v>
      </c>
      <c r="F6" s="279"/>
      <c r="G6" s="279"/>
      <c r="H6" s="279"/>
      <c r="I6" s="279"/>
      <c r="J6" s="279"/>
      <c r="N6" s="90"/>
      <c r="O6" s="90"/>
      <c r="P6" s="88"/>
      <c r="Q6" s="363" t="s">
        <v>77</v>
      </c>
      <c r="R6" s="364"/>
      <c r="S6" s="365" t="s">
        <v>105</v>
      </c>
      <c r="T6" s="366"/>
      <c r="U6" s="366"/>
      <c r="V6" s="366"/>
      <c r="W6" s="366"/>
      <c r="X6" s="366"/>
      <c r="Y6" s="366"/>
      <c r="Z6" s="366"/>
      <c r="AA6" s="367"/>
      <c r="AB6" s="73"/>
    </row>
    <row r="7" spans="11:36" ht="60" customHeight="1">
      <c r="K7" s="41"/>
      <c r="L7" s="41"/>
      <c r="M7" s="41"/>
      <c r="N7" s="41"/>
      <c r="O7" s="41"/>
      <c r="P7" s="41"/>
      <c r="Q7" s="363" t="s">
        <v>79</v>
      </c>
      <c r="R7" s="364"/>
      <c r="S7" s="365" t="s">
        <v>130</v>
      </c>
      <c r="T7" s="366"/>
      <c r="U7" s="366"/>
      <c r="V7" s="366"/>
      <c r="W7" s="366"/>
      <c r="X7" s="366"/>
      <c r="Y7" s="366"/>
      <c r="Z7" s="366"/>
      <c r="AA7" s="367"/>
      <c r="AB7" s="73"/>
      <c r="AE7" s="18"/>
      <c r="AF7" s="8"/>
      <c r="AG7" s="19"/>
      <c r="AJ7" s="18"/>
    </row>
    <row r="8" spans="8:36" ht="60" customHeight="1">
      <c r="H8" s="8"/>
      <c r="I8" s="27"/>
      <c r="J8" s="8"/>
      <c r="K8" s="26"/>
      <c r="L8" s="26"/>
      <c r="M8" s="26"/>
      <c r="N8" s="26"/>
      <c r="O8" s="26"/>
      <c r="P8" s="26"/>
      <c r="Q8" s="363" t="s">
        <v>80</v>
      </c>
      <c r="R8" s="364"/>
      <c r="S8" s="365" t="s">
        <v>300</v>
      </c>
      <c r="T8" s="366"/>
      <c r="U8" s="366"/>
      <c r="V8" s="366"/>
      <c r="W8" s="366"/>
      <c r="X8" s="366"/>
      <c r="Y8" s="366"/>
      <c r="Z8" s="366"/>
      <c r="AA8" s="367"/>
      <c r="AB8" s="73"/>
      <c r="AE8" s="8"/>
      <c r="AF8" s="19"/>
      <c r="AG8" s="19"/>
      <c r="AI8" s="18"/>
      <c r="AJ8" s="18"/>
    </row>
    <row r="9" spans="8:36" ht="60" customHeight="1">
      <c r="H9" s="8"/>
      <c r="I9" s="27"/>
      <c r="J9" s="8"/>
      <c r="K9" s="26"/>
      <c r="L9" s="26"/>
      <c r="M9" s="26"/>
      <c r="N9" s="26"/>
      <c r="O9" s="26"/>
      <c r="P9" s="26"/>
      <c r="Q9" s="363" t="s">
        <v>81</v>
      </c>
      <c r="R9" s="364"/>
      <c r="S9" s="365" t="s">
        <v>295</v>
      </c>
      <c r="T9" s="366"/>
      <c r="U9" s="366"/>
      <c r="V9" s="366"/>
      <c r="W9" s="366"/>
      <c r="X9" s="366"/>
      <c r="Y9" s="366"/>
      <c r="Z9" s="366"/>
      <c r="AA9" s="367"/>
      <c r="AB9" s="73"/>
      <c r="AE9" s="8"/>
      <c r="AF9" s="19"/>
      <c r="AG9" s="19"/>
      <c r="AI9" s="18"/>
      <c r="AJ9" s="18"/>
    </row>
    <row r="10" spans="9:36" ht="21" customHeight="1">
      <c r="I10" s="171" t="s">
        <v>194</v>
      </c>
      <c r="J10" s="103"/>
      <c r="L10" s="67"/>
      <c r="M10" s="67"/>
      <c r="N10" s="103"/>
      <c r="O10" s="67"/>
      <c r="P10" s="67"/>
      <c r="Q10" s="103"/>
      <c r="R10" s="67"/>
      <c r="S10" s="103"/>
      <c r="T10" s="103"/>
      <c r="U10" s="103"/>
      <c r="V10" s="103"/>
      <c r="W10" s="103"/>
      <c r="X10" s="103"/>
      <c r="Y10" s="103"/>
      <c r="Z10" s="103"/>
      <c r="AA10" s="103"/>
      <c r="AB10" s="19"/>
      <c r="AC10" s="19"/>
      <c r="AD10" s="18"/>
      <c r="AE10" s="8"/>
      <c r="AF10" s="19"/>
      <c r="AG10" s="19"/>
      <c r="AI10" s="18"/>
      <c r="AJ10" s="18"/>
    </row>
    <row r="11" spans="8:37" ht="21" customHeight="1">
      <c r="H11" s="21" t="s">
        <v>13</v>
      </c>
      <c r="I11" s="368" t="s">
        <v>44</v>
      </c>
      <c r="J11" s="369"/>
      <c r="K11" s="232"/>
      <c r="L11" s="233"/>
      <c r="M11" s="105">
        <v>10</v>
      </c>
      <c r="N11" s="104" t="s">
        <v>13</v>
      </c>
      <c r="O11" s="105"/>
      <c r="P11" s="105"/>
      <c r="Q11" s="103"/>
      <c r="R11" s="108"/>
      <c r="S11" s="103"/>
      <c r="T11" s="103"/>
      <c r="U11" s="103"/>
      <c r="V11" s="103"/>
      <c r="W11" s="103"/>
      <c r="X11" s="103"/>
      <c r="Y11" s="103"/>
      <c r="Z11" s="103"/>
      <c r="AA11" s="103"/>
      <c r="AD11" s="18"/>
      <c r="AF11" s="19"/>
      <c r="AG11" s="18"/>
      <c r="AH11" s="8"/>
      <c r="AK11" s="19"/>
    </row>
    <row r="12" spans="8:38" ht="21" customHeight="1">
      <c r="H12" s="21"/>
      <c r="I12" s="370"/>
      <c r="J12" s="371"/>
      <c r="K12" s="110"/>
      <c r="L12" s="105"/>
      <c r="M12" s="234"/>
      <c r="N12" s="104"/>
      <c r="O12" s="105"/>
      <c r="P12" s="105"/>
      <c r="Q12" s="104"/>
      <c r="R12" s="105"/>
      <c r="S12" s="104"/>
      <c r="T12" s="104"/>
      <c r="U12" s="104"/>
      <c r="V12" s="104"/>
      <c r="W12" s="104"/>
      <c r="X12" s="103"/>
      <c r="Y12" s="103"/>
      <c r="Z12" s="103"/>
      <c r="AA12" s="103"/>
      <c r="AD12" s="18"/>
      <c r="AE12" s="18"/>
      <c r="AF12" s="19"/>
      <c r="AG12" s="19"/>
      <c r="AH12" s="18"/>
      <c r="AI12" s="8"/>
      <c r="AK12" s="19"/>
      <c r="AL12" s="19"/>
    </row>
    <row r="13" spans="6:38" ht="21" customHeight="1">
      <c r="F13" s="1">
        <v>8</v>
      </c>
      <c r="G13" s="1"/>
      <c r="H13" s="21"/>
      <c r="I13" s="104"/>
      <c r="J13" s="105"/>
      <c r="K13" s="105"/>
      <c r="L13" s="372" t="s">
        <v>67</v>
      </c>
      <c r="M13" s="235"/>
      <c r="N13" s="236"/>
      <c r="O13" s="105" t="s">
        <v>285</v>
      </c>
      <c r="P13" s="105"/>
      <c r="Q13" s="104"/>
      <c r="R13" s="105"/>
      <c r="S13" s="105"/>
      <c r="T13" s="105"/>
      <c r="U13" s="105"/>
      <c r="V13" s="105"/>
      <c r="W13" s="105"/>
      <c r="X13" s="67"/>
      <c r="Y13" s="67"/>
      <c r="Z13" s="67"/>
      <c r="AA13" s="67"/>
      <c r="AB13" s="19"/>
      <c r="AD13" s="18"/>
      <c r="AE13" s="18"/>
      <c r="AF13" s="19"/>
      <c r="AG13" s="19"/>
      <c r="AH13" s="18"/>
      <c r="AI13" s="8"/>
      <c r="AK13" s="19"/>
      <c r="AL13" s="19"/>
    </row>
    <row r="14" spans="6:38" ht="21" customHeight="1">
      <c r="F14" s="1"/>
      <c r="G14" s="143"/>
      <c r="H14" s="28"/>
      <c r="I14" s="171" t="s">
        <v>193</v>
      </c>
      <c r="J14" s="103"/>
      <c r="K14" s="105"/>
      <c r="L14" s="374"/>
      <c r="M14" s="110"/>
      <c r="N14" s="104"/>
      <c r="O14" s="110"/>
      <c r="P14" s="105"/>
      <c r="Q14" s="104"/>
      <c r="R14" s="105"/>
      <c r="S14" s="105"/>
      <c r="T14" s="105"/>
      <c r="U14" s="105"/>
      <c r="V14" s="105"/>
      <c r="W14" s="105"/>
      <c r="X14" s="67"/>
      <c r="Y14" s="67"/>
      <c r="Z14" s="67"/>
      <c r="AA14" s="67"/>
      <c r="AB14" s="19"/>
      <c r="AD14" s="18"/>
      <c r="AE14" s="18"/>
      <c r="AF14" s="19"/>
      <c r="AG14" s="19"/>
      <c r="AH14" s="18"/>
      <c r="AI14" s="8"/>
      <c r="AK14" s="19"/>
      <c r="AL14" s="19"/>
    </row>
    <row r="15" spans="6:38" ht="21" customHeight="1">
      <c r="F15" s="1"/>
      <c r="G15" s="144"/>
      <c r="H15" s="21"/>
      <c r="I15" s="368" t="s">
        <v>43</v>
      </c>
      <c r="J15" s="369"/>
      <c r="K15" s="21"/>
      <c r="L15" s="21"/>
      <c r="M15" s="110"/>
      <c r="N15" s="104"/>
      <c r="O15" s="110"/>
      <c r="P15" s="104"/>
      <c r="Q15" s="104"/>
      <c r="R15" s="105"/>
      <c r="S15" s="105"/>
      <c r="T15" s="105"/>
      <c r="U15" s="105"/>
      <c r="V15" s="105"/>
      <c r="W15" s="105"/>
      <c r="X15" s="67"/>
      <c r="Y15" s="67"/>
      <c r="Z15" s="67"/>
      <c r="AA15" s="67"/>
      <c r="AB15" s="19"/>
      <c r="AD15" s="18"/>
      <c r="AE15" s="18"/>
      <c r="AF15" s="19"/>
      <c r="AG15" s="19"/>
      <c r="AH15" s="18"/>
      <c r="AI15" s="8"/>
      <c r="AK15" s="19"/>
      <c r="AL15" s="19"/>
    </row>
    <row r="16" spans="6:38" ht="21" customHeight="1">
      <c r="F16" s="1"/>
      <c r="G16" s="144"/>
      <c r="H16" s="21"/>
      <c r="I16" s="370"/>
      <c r="J16" s="371"/>
      <c r="K16" s="138"/>
      <c r="L16" s="140"/>
      <c r="M16" s="105">
        <v>9</v>
      </c>
      <c r="N16" s="105"/>
      <c r="O16" s="110"/>
      <c r="P16" s="104"/>
      <c r="Q16" s="104"/>
      <c r="R16" s="105"/>
      <c r="S16" s="105"/>
      <c r="T16" s="105"/>
      <c r="U16" s="105"/>
      <c r="V16" s="105"/>
      <c r="W16" s="105"/>
      <c r="Y16" s="21"/>
      <c r="Z16" s="105"/>
      <c r="AA16" s="111"/>
      <c r="AB16" s="21"/>
      <c r="AD16" s="18"/>
      <c r="AE16" s="18"/>
      <c r="AF16" s="19"/>
      <c r="AG16" s="19"/>
      <c r="AH16" s="18"/>
      <c r="AI16" s="8"/>
      <c r="AK16" s="19"/>
      <c r="AL16" s="19"/>
    </row>
    <row r="17" spans="5:38" ht="21" customHeight="1">
      <c r="E17" s="18">
        <v>2</v>
      </c>
      <c r="F17" s="1"/>
      <c r="G17" s="378" t="s">
        <v>70</v>
      </c>
      <c r="H17" s="21"/>
      <c r="K17" s="21"/>
      <c r="L17" s="21"/>
      <c r="M17" s="105"/>
      <c r="N17" s="374" t="s">
        <v>66</v>
      </c>
      <c r="O17" s="110"/>
      <c r="P17" s="104"/>
      <c r="Q17" s="104">
        <v>9</v>
      </c>
      <c r="R17" s="105"/>
      <c r="S17" s="105"/>
      <c r="T17" s="105"/>
      <c r="U17" s="105"/>
      <c r="V17" s="105"/>
      <c r="W17" s="105"/>
      <c r="Y17" s="21"/>
      <c r="Z17" s="105"/>
      <c r="AA17" s="105"/>
      <c r="AB17" s="21"/>
      <c r="AD17" s="18"/>
      <c r="AE17" s="18"/>
      <c r="AF17" s="19"/>
      <c r="AG17" s="19"/>
      <c r="AH17" s="18"/>
      <c r="AI17" s="8"/>
      <c r="AK17" s="19"/>
      <c r="AL17" s="19"/>
    </row>
    <row r="18" spans="4:38" ht="21" customHeight="1">
      <c r="D18" s="387" t="s">
        <v>206</v>
      </c>
      <c r="F18" s="242"/>
      <c r="G18" s="372"/>
      <c r="H18" s="28"/>
      <c r="I18" s="171" t="s">
        <v>192</v>
      </c>
      <c r="J18" s="103"/>
      <c r="K18" s="21"/>
      <c r="L18" s="21"/>
      <c r="M18" s="105"/>
      <c r="N18" s="372"/>
      <c r="O18" s="237"/>
      <c r="P18" s="373"/>
      <c r="Q18" s="254"/>
      <c r="R18" s="105"/>
      <c r="S18" s="105"/>
      <c r="T18" s="105"/>
      <c r="U18" s="105"/>
      <c r="V18" s="105"/>
      <c r="W18" s="105"/>
      <c r="X18" s="104"/>
      <c r="Y18" s="105"/>
      <c r="Z18" s="105"/>
      <c r="AA18" s="372"/>
      <c r="AB18" s="21"/>
      <c r="AD18" s="18"/>
      <c r="AE18" s="18"/>
      <c r="AF18" s="19"/>
      <c r="AG18" s="19"/>
      <c r="AH18" s="18"/>
      <c r="AI18" s="8"/>
      <c r="AK18" s="19"/>
      <c r="AL18" s="19"/>
    </row>
    <row r="19" spans="4:38" ht="21" customHeight="1">
      <c r="D19" s="388"/>
      <c r="F19" s="241"/>
      <c r="G19" s="1"/>
      <c r="H19" s="21"/>
      <c r="I19" s="368" t="s">
        <v>266</v>
      </c>
      <c r="J19" s="369"/>
      <c r="K19" s="21"/>
      <c r="L19" s="21"/>
      <c r="M19" s="105">
        <v>5</v>
      </c>
      <c r="N19" s="104"/>
      <c r="O19" s="234"/>
      <c r="P19" s="372"/>
      <c r="Q19" s="254"/>
      <c r="R19" s="105"/>
      <c r="S19" s="104"/>
      <c r="T19" s="105"/>
      <c r="U19" s="105"/>
      <c r="V19" s="105"/>
      <c r="W19" s="105"/>
      <c r="Y19" s="21"/>
      <c r="Z19" s="105"/>
      <c r="AA19" s="372"/>
      <c r="AB19" s="21"/>
      <c r="AD19" s="18"/>
      <c r="AE19" s="18"/>
      <c r="AF19" s="19"/>
      <c r="AG19" s="19"/>
      <c r="AH19" s="18"/>
      <c r="AI19" s="8"/>
      <c r="AK19" s="19"/>
      <c r="AL19" s="19"/>
    </row>
    <row r="20" spans="4:38" ht="21" customHeight="1">
      <c r="D20" s="388"/>
      <c r="F20" s="241"/>
      <c r="G20" s="1"/>
      <c r="H20" s="21"/>
      <c r="I20" s="370"/>
      <c r="J20" s="371"/>
      <c r="K20" s="109"/>
      <c r="L20" s="112"/>
      <c r="M20" s="110"/>
      <c r="N20" s="104"/>
      <c r="O20" s="234"/>
      <c r="P20" s="104"/>
      <c r="Q20" s="254"/>
      <c r="R20" s="105"/>
      <c r="S20" s="104"/>
      <c r="T20" s="105"/>
      <c r="U20" s="105"/>
      <c r="V20" s="105"/>
      <c r="W20" s="105"/>
      <c r="Y20" s="21"/>
      <c r="Z20" s="105"/>
      <c r="AA20" s="105"/>
      <c r="AB20" s="21"/>
      <c r="AD20" s="18"/>
      <c r="AE20" s="18"/>
      <c r="AF20" s="19"/>
      <c r="AG20" s="19"/>
      <c r="AH20" s="18"/>
      <c r="AI20" s="8"/>
      <c r="AK20" s="19"/>
      <c r="AL20" s="19"/>
    </row>
    <row r="21" spans="4:38" ht="21" customHeight="1">
      <c r="D21" s="388"/>
      <c r="F21" s="241"/>
      <c r="G21" s="240"/>
      <c r="H21" s="21"/>
      <c r="I21" s="104"/>
      <c r="J21" s="105"/>
      <c r="K21" s="105"/>
      <c r="L21" s="372" t="s">
        <v>212</v>
      </c>
      <c r="M21" s="110"/>
      <c r="N21" s="104"/>
      <c r="O21" s="234" t="s">
        <v>286</v>
      </c>
      <c r="P21" s="104"/>
      <c r="Q21" s="254"/>
      <c r="R21" s="105"/>
      <c r="S21" s="104"/>
      <c r="T21" s="105"/>
      <c r="U21" s="105"/>
      <c r="V21" s="105"/>
      <c r="W21" s="105"/>
      <c r="Y21" s="21"/>
      <c r="Z21" s="105"/>
      <c r="AA21" s="111" t="s">
        <v>13</v>
      </c>
      <c r="AB21" s="21"/>
      <c r="AD21" s="18"/>
      <c r="AE21" s="18"/>
      <c r="AF21" s="19"/>
      <c r="AG21" s="19"/>
      <c r="AH21" s="18"/>
      <c r="AI21" s="8"/>
      <c r="AK21" s="19"/>
      <c r="AL21" s="19"/>
    </row>
    <row r="22" spans="4:38" ht="21" customHeight="1">
      <c r="D22" s="388"/>
      <c r="F22" s="144">
        <v>9</v>
      </c>
      <c r="G22" s="142"/>
      <c r="H22" s="21"/>
      <c r="I22" s="171" t="s">
        <v>191</v>
      </c>
      <c r="J22" s="105"/>
      <c r="K22" s="105"/>
      <c r="L22" s="372"/>
      <c r="M22" s="237"/>
      <c r="N22" s="238"/>
      <c r="O22" s="105"/>
      <c r="P22" s="105"/>
      <c r="Q22" s="254"/>
      <c r="R22" s="105"/>
      <c r="S22" s="104"/>
      <c r="T22" s="105"/>
      <c r="U22" s="105"/>
      <c r="V22" s="105"/>
      <c r="W22" s="105"/>
      <c r="X22" s="105"/>
      <c r="Y22" s="105"/>
      <c r="Z22" s="105"/>
      <c r="AA22" s="105"/>
      <c r="AB22" s="21"/>
      <c r="AD22" s="18"/>
      <c r="AE22" s="18"/>
      <c r="AF22" s="19"/>
      <c r="AG22" s="19"/>
      <c r="AH22" s="18"/>
      <c r="AI22" s="8"/>
      <c r="AK22" s="19"/>
      <c r="AL22" s="19"/>
    </row>
    <row r="23" spans="3:38" ht="21" customHeight="1">
      <c r="C23" s="385" t="s">
        <v>288</v>
      </c>
      <c r="D23" s="388"/>
      <c r="F23" s="144"/>
      <c r="G23" s="1"/>
      <c r="H23" s="28"/>
      <c r="I23" s="368" t="s">
        <v>130</v>
      </c>
      <c r="J23" s="369"/>
      <c r="K23" s="232"/>
      <c r="L23" s="233"/>
      <c r="M23" s="234"/>
      <c r="N23" s="105"/>
      <c r="O23" s="105"/>
      <c r="P23" s="105"/>
      <c r="Q23" s="254"/>
      <c r="R23" s="166"/>
      <c r="S23" s="105">
        <v>4</v>
      </c>
      <c r="T23" s="105"/>
      <c r="U23" s="105"/>
      <c r="V23" s="105"/>
      <c r="W23" s="105"/>
      <c r="X23" s="105"/>
      <c r="Y23" s="105"/>
      <c r="Z23" s="105"/>
      <c r="AA23" s="105" t="s">
        <v>13</v>
      </c>
      <c r="AB23" s="21"/>
      <c r="AD23" s="18"/>
      <c r="AE23" s="18"/>
      <c r="AF23" s="19"/>
      <c r="AG23" s="19"/>
      <c r="AH23" s="18"/>
      <c r="AI23" s="8"/>
      <c r="AK23" s="19"/>
      <c r="AL23" s="19"/>
    </row>
    <row r="24" spans="3:38" ht="21" customHeight="1">
      <c r="C24" s="385"/>
      <c r="D24" s="388"/>
      <c r="E24" s="1"/>
      <c r="F24" s="144"/>
      <c r="G24" s="1"/>
      <c r="H24" s="21" t="s">
        <v>13</v>
      </c>
      <c r="I24" s="370"/>
      <c r="J24" s="371"/>
      <c r="K24" s="110"/>
      <c r="L24" s="111"/>
      <c r="M24" s="105">
        <v>9</v>
      </c>
      <c r="N24" s="372"/>
      <c r="O24" s="105"/>
      <c r="P24" s="105"/>
      <c r="Q24" s="254"/>
      <c r="R24" s="166"/>
      <c r="S24" s="105">
        <v>5</v>
      </c>
      <c r="T24" s="105"/>
      <c r="U24" s="105"/>
      <c r="V24" s="105"/>
      <c r="W24" s="105"/>
      <c r="X24" s="105"/>
      <c r="Y24" s="105"/>
      <c r="Z24" s="105"/>
      <c r="AA24" s="105"/>
      <c r="AB24" s="21"/>
      <c r="AD24" s="18"/>
      <c r="AE24" s="18"/>
      <c r="AF24" s="19"/>
      <c r="AG24" s="19"/>
      <c r="AH24" s="18"/>
      <c r="AI24" s="8"/>
      <c r="AK24" s="19"/>
      <c r="AL24" s="19"/>
    </row>
    <row r="25" spans="3:38" ht="21" customHeight="1">
      <c r="C25" s="385"/>
      <c r="D25" s="388"/>
      <c r="E25" s="1"/>
      <c r="F25" s="378" t="s">
        <v>123</v>
      </c>
      <c r="G25" s="1"/>
      <c r="H25" s="21"/>
      <c r="K25" s="21"/>
      <c r="L25" s="21"/>
      <c r="M25" s="105"/>
      <c r="N25" s="372"/>
      <c r="O25" s="105"/>
      <c r="P25" s="372" t="s">
        <v>202</v>
      </c>
      <c r="Q25" s="269"/>
      <c r="R25" s="270"/>
      <c r="S25" s="105">
        <v>0</v>
      </c>
      <c r="T25" s="105"/>
      <c r="U25" s="105"/>
      <c r="V25" s="105"/>
      <c r="W25" s="105"/>
      <c r="X25" s="105"/>
      <c r="Y25" s="105"/>
      <c r="Z25" s="105"/>
      <c r="AA25" s="105"/>
      <c r="AB25" s="21"/>
      <c r="AD25" s="18"/>
      <c r="AE25" s="18"/>
      <c r="AF25" s="19"/>
      <c r="AG25" s="19"/>
      <c r="AH25" s="18"/>
      <c r="AI25" s="8"/>
      <c r="AK25" s="19"/>
      <c r="AL25" s="19"/>
    </row>
    <row r="26" spans="3:38" ht="21" customHeight="1">
      <c r="C26" s="385"/>
      <c r="D26" s="388"/>
      <c r="E26" s="266"/>
      <c r="F26" s="372"/>
      <c r="G26" s="1"/>
      <c r="H26" s="21"/>
      <c r="I26" s="171" t="s">
        <v>197</v>
      </c>
      <c r="J26" s="105"/>
      <c r="K26" s="21"/>
      <c r="L26" s="21"/>
      <c r="M26" s="105"/>
      <c r="N26" s="105"/>
      <c r="O26" s="105"/>
      <c r="P26" s="374"/>
      <c r="Q26" s="137"/>
      <c r="R26" s="166"/>
      <c r="S26" s="141"/>
      <c r="V26" s="105"/>
      <c r="W26" s="105"/>
      <c r="X26" s="105"/>
      <c r="Y26" s="105"/>
      <c r="Z26" s="105"/>
      <c r="AA26" s="105"/>
      <c r="AB26" s="21"/>
      <c r="AD26" s="18"/>
      <c r="AE26" s="18"/>
      <c r="AF26" s="19"/>
      <c r="AG26" s="19"/>
      <c r="AH26" s="18"/>
      <c r="AI26" s="8"/>
      <c r="AK26" s="19"/>
      <c r="AL26" s="19"/>
    </row>
    <row r="27" spans="3:38" ht="21" customHeight="1">
      <c r="C27" s="385"/>
      <c r="D27" s="388"/>
      <c r="E27" s="267"/>
      <c r="F27" s="1"/>
      <c r="G27" s="1"/>
      <c r="H27" s="21"/>
      <c r="I27" s="368" t="s">
        <v>267</v>
      </c>
      <c r="J27" s="369"/>
      <c r="K27" s="21"/>
      <c r="L27" s="21"/>
      <c r="M27" s="105"/>
      <c r="N27" s="111"/>
      <c r="O27" s="104"/>
      <c r="P27" s="105"/>
      <c r="Q27" s="137"/>
      <c r="R27" s="105"/>
      <c r="S27" s="110"/>
      <c r="T27" s="105"/>
      <c r="U27" s="105"/>
      <c r="V27" s="105"/>
      <c r="W27" s="105"/>
      <c r="X27" s="105"/>
      <c r="Y27" s="105"/>
      <c r="Z27" s="105"/>
      <c r="AA27" s="105"/>
      <c r="AB27" s="21"/>
      <c r="AD27" s="18"/>
      <c r="AE27" s="18"/>
      <c r="AF27" s="19"/>
      <c r="AG27" s="19"/>
      <c r="AH27" s="18"/>
      <c r="AI27" s="8"/>
      <c r="AK27" s="19"/>
      <c r="AL27" s="19"/>
    </row>
    <row r="28" spans="3:38" ht="21" customHeight="1">
      <c r="C28" s="385"/>
      <c r="D28" s="388"/>
      <c r="E28" s="267"/>
      <c r="F28" s="1"/>
      <c r="G28" s="1"/>
      <c r="H28" s="21" t="s">
        <v>13</v>
      </c>
      <c r="I28" s="370"/>
      <c r="J28" s="371"/>
      <c r="K28" s="138"/>
      <c r="L28" s="140"/>
      <c r="M28" s="110"/>
      <c r="N28" s="104"/>
      <c r="O28" s="104"/>
      <c r="P28" s="105"/>
      <c r="Q28" s="137"/>
      <c r="R28" s="105"/>
      <c r="S28" s="110"/>
      <c r="T28" s="105"/>
      <c r="U28" s="105"/>
      <c r="V28" s="105"/>
      <c r="W28" s="105"/>
      <c r="X28" s="105"/>
      <c r="Y28" s="105"/>
      <c r="Z28" s="105"/>
      <c r="AA28" s="105"/>
      <c r="AB28" s="21"/>
      <c r="AD28" s="18"/>
      <c r="AE28" s="18"/>
      <c r="AF28" s="19"/>
      <c r="AG28" s="19"/>
      <c r="AH28" s="18"/>
      <c r="AI28" s="8"/>
      <c r="AK28" s="19"/>
      <c r="AL28" s="19"/>
    </row>
    <row r="29" spans="4:38" ht="21" customHeight="1">
      <c r="D29" s="388"/>
      <c r="E29" s="267"/>
      <c r="F29" s="1">
        <v>11</v>
      </c>
      <c r="G29" s="244"/>
      <c r="H29" s="21"/>
      <c r="K29" s="105"/>
      <c r="L29" s="374" t="s">
        <v>213</v>
      </c>
      <c r="M29" s="110"/>
      <c r="N29" s="104"/>
      <c r="O29" s="105">
        <v>6</v>
      </c>
      <c r="P29" s="105"/>
      <c r="Q29" s="137"/>
      <c r="R29" s="105"/>
      <c r="S29" s="110"/>
      <c r="T29" s="105"/>
      <c r="U29" s="105"/>
      <c r="V29" s="105"/>
      <c r="W29" s="105"/>
      <c r="X29" s="105"/>
      <c r="Y29" s="105"/>
      <c r="Z29" s="105"/>
      <c r="AA29" s="105"/>
      <c r="AB29" s="21"/>
      <c r="AD29" s="18"/>
      <c r="AE29" s="18"/>
      <c r="AF29" s="1"/>
      <c r="AG29" s="19"/>
      <c r="AH29" s="18"/>
      <c r="AI29" s="8"/>
      <c r="AK29" s="19"/>
      <c r="AL29" s="19"/>
    </row>
    <row r="30" spans="4:38" ht="21" customHeight="1">
      <c r="D30" s="388"/>
      <c r="E30" s="267"/>
      <c r="F30" s="267"/>
      <c r="G30" s="1"/>
      <c r="H30" s="21"/>
      <c r="I30" s="171" t="s">
        <v>198</v>
      </c>
      <c r="J30" s="105"/>
      <c r="K30" s="105"/>
      <c r="L30" s="372"/>
      <c r="M30" s="237"/>
      <c r="N30" s="238"/>
      <c r="O30" s="234"/>
      <c r="P30" s="105"/>
      <c r="Q30" s="137"/>
      <c r="R30" s="105"/>
      <c r="S30" s="110"/>
      <c r="T30" s="105"/>
      <c r="U30" s="105"/>
      <c r="V30" s="105"/>
      <c r="W30" s="105"/>
      <c r="X30" s="105"/>
      <c r="Y30" s="105"/>
      <c r="Z30" s="105"/>
      <c r="AA30" s="105"/>
      <c r="AB30" s="21"/>
      <c r="AD30" s="18"/>
      <c r="AE30" s="18"/>
      <c r="AF30" s="1"/>
      <c r="AG30" s="19"/>
      <c r="AH30" s="18"/>
      <c r="AI30" s="8"/>
      <c r="AK30" s="19"/>
      <c r="AL30" s="19"/>
    </row>
    <row r="31" spans="4:38" ht="21" customHeight="1">
      <c r="D31" s="388"/>
      <c r="E31" s="267"/>
      <c r="F31" s="267"/>
      <c r="G31" s="1"/>
      <c r="H31" s="21"/>
      <c r="I31" s="368" t="s">
        <v>268</v>
      </c>
      <c r="J31" s="369"/>
      <c r="K31" s="232"/>
      <c r="L31" s="247"/>
      <c r="M31" s="105"/>
      <c r="N31" s="104"/>
      <c r="O31" s="234"/>
      <c r="P31" s="105"/>
      <c r="Q31" s="137"/>
      <c r="R31" s="372"/>
      <c r="S31" s="110"/>
      <c r="T31" s="105"/>
      <c r="U31" s="105"/>
      <c r="V31" s="105"/>
      <c r="W31" s="105"/>
      <c r="X31" s="105"/>
      <c r="Y31" s="105"/>
      <c r="Z31" s="105"/>
      <c r="AA31" s="105"/>
      <c r="AB31" s="21"/>
      <c r="AD31" s="18"/>
      <c r="AE31" s="18"/>
      <c r="AF31" s="1"/>
      <c r="AG31" s="19"/>
      <c r="AH31" s="18"/>
      <c r="AI31" s="8"/>
      <c r="AK31" s="19"/>
      <c r="AL31" s="19"/>
    </row>
    <row r="32" spans="4:40" ht="21" customHeight="1">
      <c r="D32" s="388"/>
      <c r="E32" s="267"/>
      <c r="F32" s="267"/>
      <c r="G32" s="1"/>
      <c r="H32" s="21"/>
      <c r="I32" s="370"/>
      <c r="J32" s="371"/>
      <c r="K32" s="110"/>
      <c r="L32" s="111"/>
      <c r="M32" s="105"/>
      <c r="N32" s="104"/>
      <c r="O32" s="234"/>
      <c r="P32" s="105"/>
      <c r="Q32" s="137"/>
      <c r="R32" s="372"/>
      <c r="S32" s="110"/>
      <c r="T32" s="105"/>
      <c r="U32" s="105"/>
      <c r="V32" s="105"/>
      <c r="W32" s="105"/>
      <c r="X32" s="105"/>
      <c r="Y32" s="105"/>
      <c r="Z32" s="105"/>
      <c r="AA32" s="105"/>
      <c r="AB32" s="21"/>
      <c r="AC32" s="21"/>
      <c r="AD32" s="21"/>
      <c r="AE32" s="18"/>
      <c r="AG32" s="18"/>
      <c r="AH32" s="1"/>
      <c r="AJ32" s="18"/>
      <c r="AK32" s="8"/>
      <c r="AL32" s="19"/>
      <c r="AM32" s="19"/>
      <c r="AN32" s="19"/>
    </row>
    <row r="33" spans="4:40" ht="21" customHeight="1">
      <c r="D33" s="388"/>
      <c r="E33" s="267"/>
      <c r="F33" s="252"/>
      <c r="G33" s="372" t="s">
        <v>121</v>
      </c>
      <c r="H33" s="21"/>
      <c r="I33" s="117"/>
      <c r="J33" s="105"/>
      <c r="K33" s="105"/>
      <c r="L33" s="105"/>
      <c r="M33" s="105"/>
      <c r="N33" s="372" t="s">
        <v>69</v>
      </c>
      <c r="O33" s="235"/>
      <c r="P33" s="105"/>
      <c r="Q33" s="137"/>
      <c r="R33" s="105"/>
      <c r="S33" s="110"/>
      <c r="T33" s="105"/>
      <c r="U33" s="105"/>
      <c r="V33" s="105"/>
      <c r="W33" s="105"/>
      <c r="X33" s="105"/>
      <c r="Y33" s="105"/>
      <c r="Z33" s="105"/>
      <c r="AA33" s="105"/>
      <c r="AB33" s="21"/>
      <c r="AC33" s="21"/>
      <c r="AD33" s="21"/>
      <c r="AE33" s="18"/>
      <c r="AG33" s="18"/>
      <c r="AH33" s="1"/>
      <c r="AJ33" s="18"/>
      <c r="AK33" s="8"/>
      <c r="AL33" s="19"/>
      <c r="AM33" s="19"/>
      <c r="AN33" s="19"/>
    </row>
    <row r="34" spans="5:40" ht="21" customHeight="1">
      <c r="E34" s="18">
        <v>11</v>
      </c>
      <c r="F34" s="243"/>
      <c r="G34" s="378"/>
      <c r="H34" s="21" t="s">
        <v>13</v>
      </c>
      <c r="I34" s="171" t="s">
        <v>190</v>
      </c>
      <c r="J34" s="117"/>
      <c r="K34" s="105"/>
      <c r="L34" s="105"/>
      <c r="M34" s="105"/>
      <c r="N34" s="372"/>
      <c r="O34" s="248"/>
      <c r="P34" s="249"/>
      <c r="Q34" s="104">
        <v>8</v>
      </c>
      <c r="R34" s="105"/>
      <c r="S34" s="110"/>
      <c r="T34" s="105"/>
      <c r="U34" s="105"/>
      <c r="V34" s="105"/>
      <c r="W34" s="105"/>
      <c r="X34" s="105"/>
      <c r="Y34" s="105"/>
      <c r="Z34" s="105"/>
      <c r="AA34" s="105"/>
      <c r="AB34" s="21"/>
      <c r="AC34" s="21"/>
      <c r="AD34" s="21"/>
      <c r="AE34" s="18"/>
      <c r="AF34" s="1"/>
      <c r="AG34" s="18"/>
      <c r="AH34" s="1"/>
      <c r="AJ34" s="18"/>
      <c r="AK34" s="8"/>
      <c r="AL34" s="19"/>
      <c r="AM34" s="19"/>
      <c r="AN34" s="19"/>
    </row>
    <row r="35" spans="6:40" ht="21" customHeight="1">
      <c r="F35" s="1"/>
      <c r="G35" s="144"/>
      <c r="H35" s="21"/>
      <c r="I35" s="368" t="s">
        <v>269</v>
      </c>
      <c r="J35" s="369"/>
      <c r="K35" s="21"/>
      <c r="L35" s="21"/>
      <c r="M35" s="105"/>
      <c r="N35" s="105"/>
      <c r="O35" s="110"/>
      <c r="P35" s="105"/>
      <c r="Q35" s="104"/>
      <c r="R35" s="105"/>
      <c r="S35" s="110"/>
      <c r="T35" s="105"/>
      <c r="U35" s="105"/>
      <c r="V35" s="105"/>
      <c r="W35" s="375" t="s">
        <v>11</v>
      </c>
      <c r="X35" s="105"/>
      <c r="Y35" s="105"/>
      <c r="Z35" s="105"/>
      <c r="AA35" s="105"/>
      <c r="AB35" s="21"/>
      <c r="AC35" s="21"/>
      <c r="AD35" s="21"/>
      <c r="AE35" s="18"/>
      <c r="AG35" s="18"/>
      <c r="AJ35" s="18"/>
      <c r="AK35" s="8"/>
      <c r="AL35" s="19"/>
      <c r="AM35" s="19"/>
      <c r="AN35" s="19"/>
    </row>
    <row r="36" spans="6:40" ht="21" customHeight="1">
      <c r="F36" s="1"/>
      <c r="G36" s="144"/>
      <c r="H36" s="21"/>
      <c r="I36" s="370"/>
      <c r="J36" s="371"/>
      <c r="K36" s="138"/>
      <c r="L36" s="140"/>
      <c r="M36" s="110"/>
      <c r="N36" s="105"/>
      <c r="O36" s="110"/>
      <c r="P36" s="105"/>
      <c r="Q36" s="104"/>
      <c r="R36" s="105"/>
      <c r="S36" s="110"/>
      <c r="T36" s="105"/>
      <c r="U36" s="105"/>
      <c r="V36" s="105"/>
      <c r="W36" s="376"/>
      <c r="X36" s="105"/>
      <c r="Y36" s="105"/>
      <c r="Z36" s="105"/>
      <c r="AA36" s="105"/>
      <c r="AB36" s="21"/>
      <c r="AC36" s="21"/>
      <c r="AD36" s="21"/>
      <c r="AE36" s="18"/>
      <c r="AG36" s="18"/>
      <c r="AJ36" s="18"/>
      <c r="AK36" s="8"/>
      <c r="AL36" s="19"/>
      <c r="AM36" s="19"/>
      <c r="AN36" s="19"/>
    </row>
    <row r="37" spans="6:40" ht="21" customHeight="1">
      <c r="F37" s="1"/>
      <c r="G37" s="145"/>
      <c r="H37" s="28"/>
      <c r="I37" s="117"/>
      <c r="J37" s="104"/>
      <c r="K37" s="21"/>
      <c r="L37" s="374" t="s">
        <v>120</v>
      </c>
      <c r="M37" s="110"/>
      <c r="N37" s="104"/>
      <c r="O37" s="110"/>
      <c r="P37" s="104"/>
      <c r="Q37" s="104"/>
      <c r="R37" s="105"/>
      <c r="S37" s="110"/>
      <c r="T37" s="105"/>
      <c r="U37" s="105"/>
      <c r="V37" s="105"/>
      <c r="W37" s="376"/>
      <c r="X37" s="105"/>
      <c r="Y37" s="105"/>
      <c r="Z37" s="105"/>
      <c r="AA37" s="105"/>
      <c r="AB37" s="21"/>
      <c r="AC37" s="21"/>
      <c r="AD37" s="21"/>
      <c r="AE37" s="18"/>
      <c r="AG37" s="18"/>
      <c r="AJ37" s="18"/>
      <c r="AK37" s="8"/>
      <c r="AL37" s="19"/>
      <c r="AM37" s="19"/>
      <c r="AN37" s="19"/>
    </row>
    <row r="38" spans="6:40" ht="21" customHeight="1">
      <c r="F38" s="1">
        <v>0</v>
      </c>
      <c r="G38" s="142"/>
      <c r="H38" s="21"/>
      <c r="I38" s="171" t="s">
        <v>189</v>
      </c>
      <c r="J38" s="117"/>
      <c r="K38" s="21"/>
      <c r="L38" s="372"/>
      <c r="M38" s="237"/>
      <c r="N38" s="238"/>
      <c r="O38" s="105">
        <v>5</v>
      </c>
      <c r="P38" s="104"/>
      <c r="Q38" s="104"/>
      <c r="R38" s="105"/>
      <c r="S38" s="110"/>
      <c r="T38" s="105"/>
      <c r="U38" s="105"/>
      <c r="V38" s="105"/>
      <c r="W38" s="376"/>
      <c r="X38" s="105"/>
      <c r="Y38" s="105"/>
      <c r="Z38" s="105"/>
      <c r="AA38" s="105"/>
      <c r="AB38" s="21"/>
      <c r="AC38" s="21"/>
      <c r="AD38" s="21"/>
      <c r="AE38" s="18"/>
      <c r="AG38" s="18"/>
      <c r="AJ38" s="18"/>
      <c r="AK38" s="8"/>
      <c r="AL38" s="19"/>
      <c r="AM38" s="19"/>
      <c r="AN38" s="19"/>
    </row>
    <row r="39" spans="6:40" ht="21" customHeight="1">
      <c r="F39" s="1"/>
      <c r="G39" s="1"/>
      <c r="H39" s="21"/>
      <c r="I39" s="368" t="s">
        <v>270</v>
      </c>
      <c r="J39" s="369"/>
      <c r="K39" s="232"/>
      <c r="L39" s="253"/>
      <c r="M39" s="105"/>
      <c r="N39" s="105"/>
      <c r="O39" s="105"/>
      <c r="P39" s="104"/>
      <c r="Q39" s="104"/>
      <c r="R39" s="105"/>
      <c r="S39" s="110"/>
      <c r="T39" s="105"/>
      <c r="U39" s="105"/>
      <c r="V39" s="105"/>
      <c r="W39" s="376"/>
      <c r="X39" s="105"/>
      <c r="Y39" s="105"/>
      <c r="Z39" s="105"/>
      <c r="AA39" s="105"/>
      <c r="AB39" s="21"/>
      <c r="AC39" s="21"/>
      <c r="AD39" s="21"/>
      <c r="AE39" s="18"/>
      <c r="AG39" s="18"/>
      <c r="AJ39" s="18"/>
      <c r="AK39" s="8"/>
      <c r="AL39" s="19"/>
      <c r="AM39" s="19"/>
      <c r="AN39" s="19"/>
    </row>
    <row r="40" spans="6:40" ht="21" customHeight="1">
      <c r="F40" s="1"/>
      <c r="G40" s="1"/>
      <c r="H40" s="21"/>
      <c r="I40" s="370"/>
      <c r="J40" s="371"/>
      <c r="K40" s="105"/>
      <c r="L40" s="372"/>
      <c r="M40" s="105"/>
      <c r="N40" s="105"/>
      <c r="O40" s="105"/>
      <c r="P40" s="104"/>
      <c r="Q40" s="104"/>
      <c r="R40" s="105"/>
      <c r="S40" s="110"/>
      <c r="T40" s="105"/>
      <c r="U40" s="105"/>
      <c r="V40" s="105"/>
      <c r="W40" s="376"/>
      <c r="X40" s="105"/>
      <c r="Y40" s="105"/>
      <c r="Z40" s="105"/>
      <c r="AA40" s="105"/>
      <c r="AB40" s="21"/>
      <c r="AC40" s="21"/>
      <c r="AD40" s="21"/>
      <c r="AE40" s="18"/>
      <c r="AG40" s="18"/>
      <c r="AJ40" s="18"/>
      <c r="AK40" s="8"/>
      <c r="AL40" s="19"/>
      <c r="AM40" s="19"/>
      <c r="AN40" s="19"/>
    </row>
    <row r="41" spans="6:40" ht="21" customHeight="1">
      <c r="F41" s="1"/>
      <c r="G41" s="1"/>
      <c r="H41" s="21"/>
      <c r="I41" s="117"/>
      <c r="J41" s="105"/>
      <c r="K41" s="105"/>
      <c r="L41" s="372"/>
      <c r="M41" s="105"/>
      <c r="N41" s="105"/>
      <c r="O41" s="105"/>
      <c r="P41" s="104"/>
      <c r="Q41" s="104"/>
      <c r="R41" s="105"/>
      <c r="S41" s="110"/>
      <c r="T41" s="105"/>
      <c r="U41" s="105"/>
      <c r="V41" s="105"/>
      <c r="W41" s="376"/>
      <c r="X41" s="105"/>
      <c r="Y41" s="105"/>
      <c r="Z41" s="105"/>
      <c r="AA41" s="105"/>
      <c r="AB41" s="21"/>
      <c r="AC41" s="21"/>
      <c r="AD41" s="21"/>
      <c r="AE41" s="18"/>
      <c r="AG41" s="18"/>
      <c r="AJ41" s="18"/>
      <c r="AK41" s="8"/>
      <c r="AL41" s="19"/>
      <c r="AM41" s="19"/>
      <c r="AN41" s="19"/>
    </row>
    <row r="42" spans="6:40" ht="21" customHeight="1">
      <c r="F42" s="1"/>
      <c r="G42" s="1"/>
      <c r="H42" s="21"/>
      <c r="I42" s="104"/>
      <c r="J42" s="117"/>
      <c r="K42" s="105"/>
      <c r="L42" s="111"/>
      <c r="M42" s="105"/>
      <c r="N42" s="111"/>
      <c r="O42" s="105"/>
      <c r="P42" s="372"/>
      <c r="Q42" s="104"/>
      <c r="R42" s="374" t="s">
        <v>203</v>
      </c>
      <c r="S42" s="110"/>
      <c r="T42" s="105"/>
      <c r="U42" s="105"/>
      <c r="V42" s="224"/>
      <c r="W42" s="376"/>
      <c r="X42" s="105"/>
      <c r="Y42" s="105"/>
      <c r="Z42" s="105"/>
      <c r="AA42" s="105"/>
      <c r="AB42" s="21"/>
      <c r="AC42" s="21"/>
      <c r="AD42" s="21"/>
      <c r="AE42" s="18"/>
      <c r="AG42" s="18"/>
      <c r="AJ42" s="18"/>
      <c r="AK42" s="8"/>
      <c r="AL42" s="19"/>
      <c r="AM42" s="19"/>
      <c r="AN42" s="19"/>
    </row>
    <row r="43" spans="6:40" ht="21" customHeight="1">
      <c r="F43" s="1"/>
      <c r="G43" s="1"/>
      <c r="H43" s="21"/>
      <c r="I43" s="117"/>
      <c r="J43" s="117"/>
      <c r="K43" s="105"/>
      <c r="L43" s="105"/>
      <c r="M43" s="105"/>
      <c r="N43" s="104"/>
      <c r="O43" s="105"/>
      <c r="P43" s="372"/>
      <c r="Q43" s="104"/>
      <c r="R43" s="372"/>
      <c r="S43" s="237"/>
      <c r="T43" s="249"/>
      <c r="U43" s="249"/>
      <c r="V43" s="249"/>
      <c r="W43" s="376"/>
      <c r="X43" s="105"/>
      <c r="Y43" s="105"/>
      <c r="Z43" s="105"/>
      <c r="AE43" s="18"/>
      <c r="AG43" s="18"/>
      <c r="AJ43" s="18"/>
      <c r="AK43" s="8"/>
      <c r="AL43" s="19"/>
      <c r="AM43" s="19"/>
      <c r="AN43" s="19"/>
    </row>
    <row r="44" spans="6:40" ht="21" customHeight="1">
      <c r="F44" s="1"/>
      <c r="G44" s="1"/>
      <c r="H44" s="372"/>
      <c r="I44" s="171" t="s">
        <v>188</v>
      </c>
      <c r="J44" s="1"/>
      <c r="K44" s="105"/>
      <c r="L44" s="111"/>
      <c r="M44" s="105"/>
      <c r="N44" s="104"/>
      <c r="O44" s="105"/>
      <c r="P44" s="372"/>
      <c r="Q44" s="104"/>
      <c r="R44" s="105"/>
      <c r="S44" s="234"/>
      <c r="T44" s="105"/>
      <c r="U44" s="105"/>
      <c r="V44" s="105"/>
      <c r="W44" s="376"/>
      <c r="X44" s="105"/>
      <c r="Y44" s="105"/>
      <c r="Z44" s="25" t="s">
        <v>13</v>
      </c>
      <c r="AE44" s="18"/>
      <c r="AG44" s="18"/>
      <c r="AJ44" s="18"/>
      <c r="AK44" s="8"/>
      <c r="AL44" s="19"/>
      <c r="AM44" s="19"/>
      <c r="AN44" s="19"/>
    </row>
    <row r="45" spans="6:40" ht="21" customHeight="1">
      <c r="F45" s="1"/>
      <c r="G45" s="1"/>
      <c r="H45" s="372"/>
      <c r="I45" s="368" t="s">
        <v>23</v>
      </c>
      <c r="J45" s="369"/>
      <c r="K45" s="232"/>
      <c r="L45" s="236"/>
      <c r="M45" s="105">
        <v>10</v>
      </c>
      <c r="N45" s="104"/>
      <c r="O45" s="105"/>
      <c r="P45" s="372"/>
      <c r="Q45" s="104"/>
      <c r="R45" s="105"/>
      <c r="S45" s="234"/>
      <c r="T45" s="105"/>
      <c r="U45" s="105"/>
      <c r="V45" s="105"/>
      <c r="W45" s="376"/>
      <c r="X45" s="105"/>
      <c r="Y45" s="105"/>
      <c r="Z45" s="25"/>
      <c r="AE45" s="18"/>
      <c r="AG45" s="18"/>
      <c r="AJ45" s="18"/>
      <c r="AK45" s="8"/>
      <c r="AL45" s="19"/>
      <c r="AM45" s="19"/>
      <c r="AN45" s="19"/>
    </row>
    <row r="46" spans="6:40" ht="21" customHeight="1">
      <c r="F46" s="1"/>
      <c r="G46" s="1"/>
      <c r="H46" s="28"/>
      <c r="I46" s="370"/>
      <c r="J46" s="371"/>
      <c r="K46" s="110"/>
      <c r="L46" s="104"/>
      <c r="M46" s="234"/>
      <c r="N46" s="104"/>
      <c r="O46" s="105"/>
      <c r="P46" s="105"/>
      <c r="Q46" s="104"/>
      <c r="R46" s="105"/>
      <c r="S46" s="234"/>
      <c r="T46" s="105"/>
      <c r="U46" s="105"/>
      <c r="V46" s="105"/>
      <c r="W46" s="376"/>
      <c r="X46" s="105"/>
      <c r="Y46" s="105"/>
      <c r="Z46" s="25"/>
      <c r="AC46" s="21"/>
      <c r="AD46" s="25"/>
      <c r="AE46" s="18"/>
      <c r="AG46" s="18"/>
      <c r="AJ46" s="18"/>
      <c r="AK46" s="8"/>
      <c r="AL46" s="19"/>
      <c r="AM46" s="19"/>
      <c r="AN46" s="19"/>
    </row>
    <row r="47" spans="6:40" ht="21" customHeight="1">
      <c r="F47" s="1">
        <v>7</v>
      </c>
      <c r="G47" s="1"/>
      <c r="H47" s="21" t="s">
        <v>13</v>
      </c>
      <c r="I47" s="171"/>
      <c r="J47" s="117"/>
      <c r="K47" s="105"/>
      <c r="L47" s="372" t="s">
        <v>75</v>
      </c>
      <c r="M47" s="235"/>
      <c r="N47" s="236"/>
      <c r="O47" s="105">
        <v>9</v>
      </c>
      <c r="P47" s="105"/>
      <c r="Q47" s="104"/>
      <c r="R47" s="104"/>
      <c r="S47" s="234"/>
      <c r="T47" s="105"/>
      <c r="U47" s="105"/>
      <c r="V47" s="105"/>
      <c r="W47" s="376"/>
      <c r="X47" s="105"/>
      <c r="Y47" s="105"/>
      <c r="Z47" s="105"/>
      <c r="AC47" s="21"/>
      <c r="AD47" s="21"/>
      <c r="AE47" s="18"/>
      <c r="AF47" s="28"/>
      <c r="AG47" s="18"/>
      <c r="AJ47" s="18"/>
      <c r="AK47" s="8"/>
      <c r="AL47" s="19"/>
      <c r="AM47" s="19"/>
      <c r="AN47" s="19"/>
    </row>
    <row r="48" spans="6:40" ht="21" customHeight="1">
      <c r="F48" s="1"/>
      <c r="G48" s="143"/>
      <c r="H48" s="21"/>
      <c r="I48" s="171" t="s">
        <v>187</v>
      </c>
      <c r="J48" s="1"/>
      <c r="K48" s="105"/>
      <c r="L48" s="374"/>
      <c r="M48" s="110"/>
      <c r="N48" s="104"/>
      <c r="O48" s="110"/>
      <c r="P48" s="105"/>
      <c r="Q48" s="104"/>
      <c r="R48" s="105"/>
      <c r="S48" s="234"/>
      <c r="T48" s="105"/>
      <c r="U48" s="105"/>
      <c r="V48" s="105"/>
      <c r="W48" s="376"/>
      <c r="X48" s="105"/>
      <c r="Y48" s="105"/>
      <c r="Z48" s="105"/>
      <c r="AA48" s="105"/>
      <c r="AB48" s="21"/>
      <c r="AC48" s="21"/>
      <c r="AD48" s="21"/>
      <c r="AE48" s="18"/>
      <c r="AG48" s="18"/>
      <c r="AJ48" s="18"/>
      <c r="AK48" s="8"/>
      <c r="AL48" s="19"/>
      <c r="AM48" s="19"/>
      <c r="AN48" s="19"/>
    </row>
    <row r="49" spans="6:40" ht="21" customHeight="1">
      <c r="F49" s="1"/>
      <c r="G49" s="144"/>
      <c r="H49" s="21"/>
      <c r="I49" s="368" t="s">
        <v>271</v>
      </c>
      <c r="J49" s="369"/>
      <c r="K49" s="105"/>
      <c r="L49" s="116"/>
      <c r="M49" s="110"/>
      <c r="N49" s="104"/>
      <c r="O49" s="110"/>
      <c r="P49" s="105"/>
      <c r="Q49" s="104"/>
      <c r="R49" s="105"/>
      <c r="S49" s="234"/>
      <c r="T49" s="105"/>
      <c r="U49" s="105"/>
      <c r="V49" s="104"/>
      <c r="W49" s="376"/>
      <c r="X49" s="104"/>
      <c r="Y49" s="105"/>
      <c r="Z49" s="105"/>
      <c r="AA49" s="105"/>
      <c r="AB49" s="21"/>
      <c r="AC49" s="21"/>
      <c r="AD49" s="21"/>
      <c r="AE49" s="18"/>
      <c r="AG49" s="18"/>
      <c r="AJ49" s="18"/>
      <c r="AK49" s="8"/>
      <c r="AL49" s="19"/>
      <c r="AM49" s="19"/>
      <c r="AN49" s="19"/>
    </row>
    <row r="50" spans="6:40" ht="21" customHeight="1">
      <c r="F50" s="1"/>
      <c r="G50" s="144"/>
      <c r="H50" s="28"/>
      <c r="I50" s="370"/>
      <c r="J50" s="371"/>
      <c r="K50" s="109"/>
      <c r="L50" s="164"/>
      <c r="M50" s="105">
        <v>2</v>
      </c>
      <c r="N50" s="111"/>
      <c r="O50" s="110"/>
      <c r="P50" s="105"/>
      <c r="Q50" s="104"/>
      <c r="R50" s="105"/>
      <c r="S50" s="234"/>
      <c r="T50" s="105"/>
      <c r="U50" s="104"/>
      <c r="V50" s="104"/>
      <c r="W50" s="377"/>
      <c r="X50" s="104"/>
      <c r="Z50" s="25"/>
      <c r="AA50" s="115" t="s">
        <v>11</v>
      </c>
      <c r="AB50" s="21"/>
      <c r="AC50" s="21"/>
      <c r="AD50" s="25"/>
      <c r="AE50" s="18"/>
      <c r="AG50" s="18"/>
      <c r="AJ50" s="18"/>
      <c r="AK50" s="8"/>
      <c r="AL50" s="19"/>
      <c r="AM50" s="19"/>
      <c r="AN50" s="19"/>
    </row>
    <row r="51" spans="5:40" s="1" customFormat="1" ht="21" customHeight="1">
      <c r="E51" s="1">
        <v>2</v>
      </c>
      <c r="G51" s="378" t="s">
        <v>72</v>
      </c>
      <c r="H51" s="21"/>
      <c r="I51" s="117"/>
      <c r="J51" s="117"/>
      <c r="K51" s="105"/>
      <c r="L51" s="105"/>
      <c r="M51" s="105"/>
      <c r="N51" s="374" t="s">
        <v>76</v>
      </c>
      <c r="O51" s="110"/>
      <c r="P51" s="105"/>
      <c r="Q51" s="104">
        <v>11</v>
      </c>
      <c r="R51" s="104"/>
      <c r="S51" s="234"/>
      <c r="T51" s="105"/>
      <c r="U51" s="104"/>
      <c r="V51" s="118"/>
      <c r="W51" s="118"/>
      <c r="X51" s="118"/>
      <c r="Z51" s="25"/>
      <c r="AA51" s="115"/>
      <c r="AB51" s="21"/>
      <c r="AC51" s="21"/>
      <c r="AD51" s="25"/>
      <c r="AF51" s="28"/>
      <c r="AH51" s="21"/>
      <c r="AI51" s="21"/>
      <c r="AK51" s="16"/>
      <c r="AL51" s="21"/>
      <c r="AM51" s="21"/>
      <c r="AN51" s="21"/>
    </row>
    <row r="52" spans="4:40" s="1" customFormat="1" ht="21" customHeight="1">
      <c r="D52" s="387" t="s">
        <v>206</v>
      </c>
      <c r="F52" s="242"/>
      <c r="G52" s="372"/>
      <c r="H52" s="21"/>
      <c r="I52" s="171" t="s">
        <v>196</v>
      </c>
      <c r="K52" s="105"/>
      <c r="L52" s="111"/>
      <c r="M52" s="105"/>
      <c r="N52" s="372"/>
      <c r="O52" s="237"/>
      <c r="P52" s="238"/>
      <c r="Q52" s="255"/>
      <c r="R52" s="117"/>
      <c r="S52" s="234"/>
      <c r="T52" s="105"/>
      <c r="U52" s="169"/>
      <c r="V52" s="118"/>
      <c r="W52" s="119"/>
      <c r="X52" s="119"/>
      <c r="Z52" s="105"/>
      <c r="AA52" s="115"/>
      <c r="AB52" s="21"/>
      <c r="AC52" s="21"/>
      <c r="AD52" s="21"/>
      <c r="AH52" s="21"/>
      <c r="AI52" s="21"/>
      <c r="AK52" s="16"/>
      <c r="AL52" s="21"/>
      <c r="AM52" s="21"/>
      <c r="AN52" s="21"/>
    </row>
    <row r="53" spans="4:40" s="1" customFormat="1" ht="21" customHeight="1">
      <c r="D53" s="388"/>
      <c r="F53" s="241"/>
      <c r="H53" s="21"/>
      <c r="I53" s="368" t="s">
        <v>105</v>
      </c>
      <c r="J53" s="369"/>
      <c r="K53" s="232"/>
      <c r="L53" s="233"/>
      <c r="M53" s="105">
        <v>11</v>
      </c>
      <c r="N53" s="113"/>
      <c r="O53" s="234"/>
      <c r="P53" s="117"/>
      <c r="Q53" s="255"/>
      <c r="R53" s="117"/>
      <c r="S53" s="255"/>
      <c r="T53" s="117"/>
      <c r="U53" s="170"/>
      <c r="V53" s="118"/>
      <c r="W53" s="119"/>
      <c r="X53" s="119"/>
      <c r="Z53" s="105"/>
      <c r="AA53" s="115"/>
      <c r="AB53" s="21"/>
      <c r="AC53" s="21"/>
      <c r="AD53" s="21"/>
      <c r="AH53" s="21"/>
      <c r="AI53" s="21"/>
      <c r="AK53" s="16"/>
      <c r="AL53" s="21"/>
      <c r="AM53" s="21"/>
      <c r="AN53" s="21"/>
    </row>
    <row r="54" spans="4:40" s="1" customFormat="1" ht="21" customHeight="1">
      <c r="D54" s="388"/>
      <c r="F54" s="241"/>
      <c r="H54" s="21"/>
      <c r="I54" s="370"/>
      <c r="J54" s="371"/>
      <c r="K54" s="110"/>
      <c r="L54" s="105"/>
      <c r="M54" s="234"/>
      <c r="N54" s="113"/>
      <c r="O54" s="234"/>
      <c r="P54" s="117"/>
      <c r="Q54" s="255"/>
      <c r="R54" s="117"/>
      <c r="S54" s="255"/>
      <c r="T54" s="117"/>
      <c r="U54" s="170"/>
      <c r="V54" s="118"/>
      <c r="W54" s="119"/>
      <c r="X54" s="119"/>
      <c r="Z54" s="105"/>
      <c r="AA54" s="115"/>
      <c r="AB54" s="21"/>
      <c r="AC54" s="21"/>
      <c r="AD54" s="21"/>
      <c r="AH54" s="21"/>
      <c r="AI54" s="21"/>
      <c r="AK54" s="16"/>
      <c r="AL54" s="21"/>
      <c r="AM54" s="21"/>
      <c r="AN54" s="21"/>
    </row>
    <row r="55" spans="4:39" s="1" customFormat="1" ht="21" customHeight="1">
      <c r="D55" s="388"/>
      <c r="F55" s="144"/>
      <c r="G55" s="245"/>
      <c r="H55" s="21"/>
      <c r="I55" s="117"/>
      <c r="J55" s="117"/>
      <c r="K55" s="105"/>
      <c r="L55" s="372" t="s">
        <v>214</v>
      </c>
      <c r="M55" s="239"/>
      <c r="N55" s="256"/>
      <c r="O55" s="255"/>
      <c r="P55" s="117"/>
      <c r="Q55" s="255"/>
      <c r="R55" s="117"/>
      <c r="S55" s="255"/>
      <c r="T55" s="117"/>
      <c r="U55" s="170"/>
      <c r="V55" s="119"/>
      <c r="W55" s="105"/>
      <c r="X55" s="105"/>
      <c r="Z55" s="115"/>
      <c r="AA55" s="105"/>
      <c r="AB55" s="21"/>
      <c r="AC55" s="21"/>
      <c r="AG55" s="21"/>
      <c r="AH55" s="21"/>
      <c r="AJ55" s="16"/>
      <c r="AK55" s="21"/>
      <c r="AL55" s="21"/>
      <c r="AM55" s="21"/>
    </row>
    <row r="56" spans="3:39" s="1" customFormat="1" ht="21" customHeight="1">
      <c r="C56" s="386" t="s">
        <v>289</v>
      </c>
      <c r="D56" s="388"/>
      <c r="F56" s="144">
        <v>9</v>
      </c>
      <c r="H56" s="21"/>
      <c r="I56" s="171" t="s">
        <v>195</v>
      </c>
      <c r="J56" s="105"/>
      <c r="K56" s="105"/>
      <c r="L56" s="374"/>
      <c r="M56" s="168"/>
      <c r="N56" s="117"/>
      <c r="O56" s="113">
        <v>11</v>
      </c>
      <c r="P56" s="117"/>
      <c r="Q56" s="255"/>
      <c r="R56" s="117"/>
      <c r="S56" s="255"/>
      <c r="T56" s="105"/>
      <c r="U56" s="170"/>
      <c r="V56" s="119"/>
      <c r="W56" s="105"/>
      <c r="X56" s="105"/>
      <c r="Z56" s="115"/>
      <c r="AA56" s="105"/>
      <c r="AB56" s="21"/>
      <c r="AC56" s="21"/>
      <c r="AG56" s="21"/>
      <c r="AH56" s="21"/>
      <c r="AJ56" s="16"/>
      <c r="AK56" s="21"/>
      <c r="AL56" s="21"/>
      <c r="AM56" s="21"/>
    </row>
    <row r="57" spans="3:39" s="1" customFormat="1" ht="21" customHeight="1">
      <c r="C57" s="386"/>
      <c r="D57" s="388"/>
      <c r="F57" s="144"/>
      <c r="H57" s="21"/>
      <c r="I57" s="368" t="s">
        <v>272</v>
      </c>
      <c r="J57" s="369"/>
      <c r="K57" s="105"/>
      <c r="L57" s="105"/>
      <c r="M57" s="167"/>
      <c r="N57" s="105"/>
      <c r="O57" s="117"/>
      <c r="P57" s="117"/>
      <c r="Q57" s="255"/>
      <c r="R57" s="117"/>
      <c r="S57" s="255"/>
      <c r="T57" s="105"/>
      <c r="U57" s="170"/>
      <c r="V57" s="119"/>
      <c r="W57" s="372"/>
      <c r="X57" s="105"/>
      <c r="Z57" s="115"/>
      <c r="AA57" s="105"/>
      <c r="AB57" s="21"/>
      <c r="AC57" s="21"/>
      <c r="AG57" s="21"/>
      <c r="AH57" s="21"/>
      <c r="AJ57" s="16"/>
      <c r="AK57" s="21"/>
      <c r="AL57" s="21"/>
      <c r="AM57" s="21"/>
    </row>
    <row r="58" spans="3:39" s="1" customFormat="1" ht="21" customHeight="1">
      <c r="C58" s="386"/>
      <c r="D58" s="388"/>
      <c r="F58" s="144"/>
      <c r="H58" s="21"/>
      <c r="I58" s="370"/>
      <c r="J58" s="371"/>
      <c r="K58" s="109"/>
      <c r="L58" s="112"/>
      <c r="M58" s="105">
        <v>4</v>
      </c>
      <c r="N58" s="105"/>
      <c r="O58" s="117"/>
      <c r="P58" s="117"/>
      <c r="Q58" s="255"/>
      <c r="R58" s="117"/>
      <c r="S58" s="254"/>
      <c r="T58" s="105"/>
      <c r="U58" s="170"/>
      <c r="V58" s="119"/>
      <c r="W58" s="372"/>
      <c r="X58" s="105"/>
      <c r="Z58" s="115"/>
      <c r="AA58" s="105"/>
      <c r="AB58" s="21"/>
      <c r="AC58" s="21"/>
      <c r="AG58" s="21"/>
      <c r="AH58" s="21"/>
      <c r="AJ58" s="16"/>
      <c r="AK58" s="21"/>
      <c r="AL58" s="21"/>
      <c r="AM58" s="21"/>
    </row>
    <row r="59" spans="3:39" s="1" customFormat="1" ht="21" customHeight="1">
      <c r="C59" s="386"/>
      <c r="D59" s="388"/>
      <c r="F59" s="378" t="s">
        <v>71</v>
      </c>
      <c r="G59" s="372"/>
      <c r="H59" s="21"/>
      <c r="I59" s="104"/>
      <c r="J59" s="105"/>
      <c r="K59" s="105"/>
      <c r="L59" s="105"/>
      <c r="M59" s="113"/>
      <c r="N59" s="117"/>
      <c r="O59" s="117"/>
      <c r="P59" s="372" t="s">
        <v>124</v>
      </c>
      <c r="Q59" s="268"/>
      <c r="R59" s="256"/>
      <c r="S59" s="254"/>
      <c r="T59" s="105"/>
      <c r="U59" s="170"/>
      <c r="V59" s="119"/>
      <c r="W59" s="105"/>
      <c r="X59" s="105"/>
      <c r="Z59" s="115"/>
      <c r="AA59" s="105"/>
      <c r="AB59" s="21"/>
      <c r="AC59" s="21"/>
      <c r="AG59" s="21"/>
      <c r="AH59" s="21"/>
      <c r="AJ59" s="16"/>
      <c r="AK59" s="21"/>
      <c r="AL59" s="21"/>
      <c r="AM59" s="21"/>
    </row>
    <row r="60" spans="3:39" s="1" customFormat="1" ht="21" customHeight="1">
      <c r="C60" s="386"/>
      <c r="D60" s="388"/>
      <c r="E60" s="266"/>
      <c r="F60" s="372"/>
      <c r="G60" s="372"/>
      <c r="H60" s="21"/>
      <c r="I60" s="171" t="s">
        <v>184</v>
      </c>
      <c r="J60" s="105"/>
      <c r="K60" s="105"/>
      <c r="L60" s="105"/>
      <c r="M60" s="117"/>
      <c r="N60" s="117"/>
      <c r="O60" s="117"/>
      <c r="P60" s="372"/>
      <c r="Q60" s="168"/>
      <c r="R60" s="117"/>
      <c r="S60" s="105">
        <v>10</v>
      </c>
      <c r="T60" s="105"/>
      <c r="U60" s="170"/>
      <c r="V60" s="119"/>
      <c r="W60" s="105"/>
      <c r="X60" s="105"/>
      <c r="Z60" s="115"/>
      <c r="AA60" s="105"/>
      <c r="AB60" s="21"/>
      <c r="AC60" s="21"/>
      <c r="AG60" s="21"/>
      <c r="AH60" s="21"/>
      <c r="AJ60" s="16"/>
      <c r="AK60" s="21"/>
      <c r="AL60" s="21"/>
      <c r="AM60" s="21"/>
    </row>
    <row r="61" spans="3:40" s="1" customFormat="1" ht="21" customHeight="1">
      <c r="C61" s="386"/>
      <c r="D61" s="388"/>
      <c r="E61" s="267"/>
      <c r="H61" s="21"/>
      <c r="I61" s="368" t="s">
        <v>22</v>
      </c>
      <c r="J61" s="369"/>
      <c r="K61" s="105"/>
      <c r="L61" s="105"/>
      <c r="M61" s="105">
        <v>8</v>
      </c>
      <c r="N61" s="104"/>
      <c r="O61" s="105"/>
      <c r="P61" s="104"/>
      <c r="Q61" s="137"/>
      <c r="R61" s="105"/>
      <c r="S61" s="105">
        <v>11</v>
      </c>
      <c r="T61" s="105"/>
      <c r="U61" s="170"/>
      <c r="V61" s="118"/>
      <c r="W61" s="119"/>
      <c r="X61" s="119"/>
      <c r="Z61" s="105"/>
      <c r="AA61" s="115"/>
      <c r="AB61" s="21"/>
      <c r="AC61" s="21"/>
      <c r="AD61" s="21"/>
      <c r="AF61" s="28"/>
      <c r="AH61" s="21"/>
      <c r="AI61" s="21"/>
      <c r="AK61" s="16"/>
      <c r="AL61" s="21"/>
      <c r="AM61" s="21"/>
      <c r="AN61" s="21"/>
    </row>
    <row r="62" spans="3:40" s="1" customFormat="1" ht="21" customHeight="1">
      <c r="C62" s="386"/>
      <c r="D62" s="388"/>
      <c r="E62" s="267"/>
      <c r="H62" s="21"/>
      <c r="I62" s="370"/>
      <c r="J62" s="371"/>
      <c r="K62" s="109"/>
      <c r="L62" s="112"/>
      <c r="M62" s="110"/>
      <c r="N62" s="104"/>
      <c r="O62" s="105"/>
      <c r="P62" s="104"/>
      <c r="Q62" s="168"/>
      <c r="R62" s="117"/>
      <c r="S62" s="105">
        <v>0</v>
      </c>
      <c r="T62" s="105"/>
      <c r="U62" s="170"/>
      <c r="V62" s="118"/>
      <c r="W62" s="119"/>
      <c r="X62" s="119"/>
      <c r="Z62" s="105"/>
      <c r="AA62" s="115"/>
      <c r="AB62" s="21"/>
      <c r="AC62" s="21"/>
      <c r="AD62" s="21"/>
      <c r="AH62" s="21"/>
      <c r="AI62" s="21"/>
      <c r="AK62" s="16"/>
      <c r="AL62" s="21"/>
      <c r="AM62" s="21"/>
      <c r="AN62" s="21"/>
    </row>
    <row r="63" spans="4:40" s="1" customFormat="1" ht="21" customHeight="1">
      <c r="D63" s="388"/>
      <c r="E63" s="267"/>
      <c r="F63" s="1">
        <v>10</v>
      </c>
      <c r="H63" s="21"/>
      <c r="I63" s="104"/>
      <c r="J63" s="117"/>
      <c r="K63" s="105"/>
      <c r="L63" s="374" t="s">
        <v>215</v>
      </c>
      <c r="M63" s="110"/>
      <c r="N63" s="104"/>
      <c r="O63" s="105">
        <v>8</v>
      </c>
      <c r="P63" s="117"/>
      <c r="Q63" s="168"/>
      <c r="R63" s="117"/>
      <c r="S63" s="117"/>
      <c r="T63" s="117"/>
      <c r="U63" s="170"/>
      <c r="V63" s="118"/>
      <c r="W63" s="119"/>
      <c r="X63" s="119"/>
      <c r="Z63" s="105"/>
      <c r="AA63" s="115"/>
      <c r="AB63" s="21"/>
      <c r="AC63" s="21"/>
      <c r="AD63" s="21"/>
      <c r="AH63" s="21"/>
      <c r="AI63" s="21"/>
      <c r="AK63" s="16"/>
      <c r="AL63" s="21"/>
      <c r="AM63" s="21"/>
      <c r="AN63" s="21"/>
    </row>
    <row r="64" spans="4:40" s="1" customFormat="1" ht="21" customHeight="1">
      <c r="D64" s="388"/>
      <c r="E64" s="267"/>
      <c r="G64" s="250"/>
      <c r="H64" s="21"/>
      <c r="I64" s="171" t="s">
        <v>183</v>
      </c>
      <c r="J64" s="117"/>
      <c r="K64" s="105"/>
      <c r="L64" s="372"/>
      <c r="M64" s="237"/>
      <c r="N64" s="246"/>
      <c r="O64" s="110"/>
      <c r="P64" s="104"/>
      <c r="Q64" s="137"/>
      <c r="R64" s="104"/>
      <c r="S64" s="117"/>
      <c r="T64" s="117"/>
      <c r="U64" s="170"/>
      <c r="V64" s="118"/>
      <c r="W64" s="119"/>
      <c r="X64" s="119"/>
      <c r="Z64" s="105"/>
      <c r="AA64" s="115"/>
      <c r="AB64" s="21"/>
      <c r="AC64" s="21"/>
      <c r="AD64" s="21"/>
      <c r="AF64" s="28"/>
      <c r="AH64" s="21"/>
      <c r="AI64" s="21"/>
      <c r="AK64" s="16"/>
      <c r="AL64" s="21"/>
      <c r="AM64" s="21"/>
      <c r="AN64" s="21"/>
    </row>
    <row r="65" spans="4:40" s="1" customFormat="1" ht="21" customHeight="1">
      <c r="D65" s="388"/>
      <c r="E65" s="267"/>
      <c r="G65" s="251"/>
      <c r="H65" s="21"/>
      <c r="I65" s="368" t="s">
        <v>106</v>
      </c>
      <c r="J65" s="369"/>
      <c r="K65" s="232"/>
      <c r="L65" s="233"/>
      <c r="M65" s="234"/>
      <c r="N65" s="224"/>
      <c r="O65" s="110"/>
      <c r="P65" s="105"/>
      <c r="Q65" s="137"/>
      <c r="R65" s="105"/>
      <c r="S65" s="105"/>
      <c r="T65" s="105"/>
      <c r="U65" s="170"/>
      <c r="V65" s="104"/>
      <c r="W65" s="104"/>
      <c r="X65" s="104"/>
      <c r="Z65" s="105"/>
      <c r="AA65" s="115"/>
      <c r="AB65" s="21"/>
      <c r="AC65" s="21"/>
      <c r="AD65" s="21"/>
      <c r="AF65" s="28"/>
      <c r="AH65" s="21"/>
      <c r="AI65" s="21"/>
      <c r="AK65" s="16"/>
      <c r="AL65" s="21"/>
      <c r="AM65" s="21"/>
      <c r="AN65" s="21"/>
    </row>
    <row r="66" spans="4:40" s="1" customFormat="1" ht="21" customHeight="1">
      <c r="D66" s="388"/>
      <c r="E66" s="267"/>
      <c r="G66" s="251"/>
      <c r="H66" s="28"/>
      <c r="I66" s="370"/>
      <c r="J66" s="371"/>
      <c r="K66" s="110"/>
      <c r="L66" s="105"/>
      <c r="M66" s="105">
        <v>10</v>
      </c>
      <c r="N66" s="104"/>
      <c r="O66" s="110"/>
      <c r="P66" s="105"/>
      <c r="Q66" s="137"/>
      <c r="R66" s="105"/>
      <c r="S66" s="105"/>
      <c r="T66" s="105"/>
      <c r="U66" s="104"/>
      <c r="V66" s="104"/>
      <c r="W66" s="104"/>
      <c r="X66" s="104"/>
      <c r="Y66" s="105"/>
      <c r="Z66" s="105"/>
      <c r="AA66" s="105"/>
      <c r="AB66" s="21"/>
      <c r="AC66" s="21"/>
      <c r="AD66" s="21"/>
      <c r="AH66" s="21"/>
      <c r="AI66" s="21"/>
      <c r="AK66" s="16"/>
      <c r="AL66" s="21"/>
      <c r="AM66" s="21"/>
      <c r="AN66" s="21"/>
    </row>
    <row r="67" spans="4:40" s="1" customFormat="1" ht="21" customHeight="1">
      <c r="D67" s="388"/>
      <c r="E67" s="267"/>
      <c r="F67" s="252"/>
      <c r="G67" s="372" t="s">
        <v>122</v>
      </c>
      <c r="H67" s="21"/>
      <c r="I67" s="104"/>
      <c r="J67" s="117"/>
      <c r="K67" s="105"/>
      <c r="L67" s="111"/>
      <c r="M67" s="105"/>
      <c r="N67" s="374" t="s">
        <v>73</v>
      </c>
      <c r="O67" s="232"/>
      <c r="P67" s="233"/>
      <c r="Q67" s="137">
        <v>5</v>
      </c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21"/>
      <c r="AC67" s="21"/>
      <c r="AD67" s="21"/>
      <c r="AH67" s="21"/>
      <c r="AI67" s="21"/>
      <c r="AK67" s="16"/>
      <c r="AL67" s="21"/>
      <c r="AM67" s="21"/>
      <c r="AN67" s="21"/>
    </row>
    <row r="68" spans="5:40" s="1" customFormat="1" ht="21" customHeight="1">
      <c r="E68" s="1">
        <v>10</v>
      </c>
      <c r="F68" s="243"/>
      <c r="G68" s="378"/>
      <c r="H68" s="21"/>
      <c r="I68" s="171" t="s">
        <v>185</v>
      </c>
      <c r="J68" s="117"/>
      <c r="K68" s="105"/>
      <c r="L68" s="105"/>
      <c r="M68" s="105"/>
      <c r="N68" s="372"/>
      <c r="O68" s="237"/>
      <c r="P68" s="105"/>
      <c r="Q68" s="104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21"/>
      <c r="AC68" s="21"/>
      <c r="AD68" s="21"/>
      <c r="AF68" s="28"/>
      <c r="AH68" s="21"/>
      <c r="AI68" s="21"/>
      <c r="AK68" s="16"/>
      <c r="AL68" s="21"/>
      <c r="AM68" s="21"/>
      <c r="AN68" s="21"/>
    </row>
    <row r="69" spans="7:40" s="1" customFormat="1" ht="21" customHeight="1">
      <c r="G69" s="144"/>
      <c r="H69" s="21"/>
      <c r="I69" s="368" t="s">
        <v>273</v>
      </c>
      <c r="J69" s="369"/>
      <c r="K69" s="105"/>
      <c r="L69" s="104"/>
      <c r="M69" s="105">
        <v>0</v>
      </c>
      <c r="N69" s="105"/>
      <c r="O69" s="234"/>
      <c r="P69" s="105"/>
      <c r="Q69" s="104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21"/>
      <c r="AC69" s="21"/>
      <c r="AD69" s="21"/>
      <c r="AH69" s="21"/>
      <c r="AI69" s="21"/>
      <c r="AK69" s="16"/>
      <c r="AL69" s="21"/>
      <c r="AM69" s="21"/>
      <c r="AN69" s="21"/>
    </row>
    <row r="70" spans="7:40" s="1" customFormat="1" ht="21" customHeight="1">
      <c r="G70" s="144"/>
      <c r="H70" s="21"/>
      <c r="I70" s="370"/>
      <c r="J70" s="371"/>
      <c r="K70" s="109"/>
      <c r="L70" s="135"/>
      <c r="M70" s="110"/>
      <c r="N70" s="111"/>
      <c r="O70" s="234"/>
      <c r="P70" s="105"/>
      <c r="Q70" s="104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28"/>
      <c r="AC70" s="21"/>
      <c r="AD70" s="21"/>
      <c r="AH70" s="21"/>
      <c r="AI70" s="21"/>
      <c r="AK70" s="16"/>
      <c r="AL70" s="21"/>
      <c r="AM70" s="21"/>
      <c r="AN70" s="21"/>
    </row>
    <row r="71" spans="7:40" s="1" customFormat="1" ht="21" customHeight="1">
      <c r="G71" s="145"/>
      <c r="H71" s="21"/>
      <c r="I71" s="104"/>
      <c r="J71" s="117"/>
      <c r="K71" s="105"/>
      <c r="L71" s="374" t="s">
        <v>216</v>
      </c>
      <c r="M71" s="110"/>
      <c r="N71" s="104"/>
      <c r="O71" s="234"/>
      <c r="P71" s="105"/>
      <c r="Q71" s="104"/>
      <c r="R71" s="105"/>
      <c r="S71" s="104"/>
      <c r="T71" s="104"/>
      <c r="U71" s="104"/>
      <c r="V71" s="104"/>
      <c r="W71" s="104"/>
      <c r="X71" s="104"/>
      <c r="Y71" s="105"/>
      <c r="Z71" s="105"/>
      <c r="AA71" s="105"/>
      <c r="AB71" s="21"/>
      <c r="AC71" s="21"/>
      <c r="AD71" s="21"/>
      <c r="AF71" s="28"/>
      <c r="AH71" s="21"/>
      <c r="AI71" s="21"/>
      <c r="AK71" s="16"/>
      <c r="AL71" s="21"/>
      <c r="AM71" s="21"/>
      <c r="AN71" s="21"/>
    </row>
    <row r="72" spans="6:40" s="1" customFormat="1" ht="21" customHeight="1">
      <c r="F72" s="1">
        <v>6</v>
      </c>
      <c r="G72" s="142"/>
      <c r="H72" s="21"/>
      <c r="I72" s="171" t="s">
        <v>186</v>
      </c>
      <c r="J72" s="117"/>
      <c r="K72" s="105"/>
      <c r="L72" s="372"/>
      <c r="M72" s="237"/>
      <c r="N72" s="238"/>
      <c r="O72" s="105">
        <v>10</v>
      </c>
      <c r="P72" s="372"/>
      <c r="Q72" s="104"/>
      <c r="R72" s="105"/>
      <c r="S72" s="104"/>
      <c r="T72" s="104"/>
      <c r="U72" s="104"/>
      <c r="V72" s="104"/>
      <c r="W72" s="104"/>
      <c r="X72" s="104"/>
      <c r="Y72" s="105"/>
      <c r="Z72" s="105"/>
      <c r="AA72" s="105"/>
      <c r="AB72" s="21"/>
      <c r="AC72" s="21"/>
      <c r="AD72" s="21"/>
      <c r="AH72" s="21"/>
      <c r="AI72" s="21"/>
      <c r="AK72" s="16"/>
      <c r="AL72" s="21"/>
      <c r="AM72" s="21"/>
      <c r="AN72" s="21"/>
    </row>
    <row r="73" spans="8:40" s="1" customFormat="1" ht="21" customHeight="1">
      <c r="H73" s="104"/>
      <c r="I73" s="368" t="s">
        <v>274</v>
      </c>
      <c r="J73" s="369"/>
      <c r="K73" s="232"/>
      <c r="L73" s="247"/>
      <c r="M73" s="105"/>
      <c r="N73" s="104"/>
      <c r="O73" s="105"/>
      <c r="P73" s="372"/>
      <c r="Q73" s="104"/>
      <c r="R73" s="105"/>
      <c r="S73" s="104"/>
      <c r="T73" s="104"/>
      <c r="U73" s="104"/>
      <c r="V73" s="104"/>
      <c r="W73" s="104"/>
      <c r="X73" s="104"/>
      <c r="Y73" s="105"/>
      <c r="Z73" s="105"/>
      <c r="AA73" s="105"/>
      <c r="AB73" s="21"/>
      <c r="AC73" s="21"/>
      <c r="AD73" s="21"/>
      <c r="AH73" s="21"/>
      <c r="AI73" s="21"/>
      <c r="AK73" s="16"/>
      <c r="AL73" s="21"/>
      <c r="AM73" s="21"/>
      <c r="AN73" s="21"/>
    </row>
    <row r="74" spans="8:40" s="1" customFormat="1" ht="21" customHeight="1">
      <c r="H74" s="104"/>
      <c r="I74" s="370"/>
      <c r="J74" s="371"/>
      <c r="K74" s="110"/>
      <c r="L74" s="105"/>
      <c r="M74" s="105">
        <v>12</v>
      </c>
      <c r="N74" s="105"/>
      <c r="O74" s="105"/>
      <c r="P74" s="105"/>
      <c r="Q74" s="104"/>
      <c r="R74" s="166"/>
      <c r="S74" s="105"/>
      <c r="T74" s="105"/>
      <c r="U74" s="105"/>
      <c r="V74" s="105"/>
      <c r="W74" s="105"/>
      <c r="X74" s="105"/>
      <c r="Y74" s="105"/>
      <c r="Z74" s="105"/>
      <c r="AA74" s="105"/>
      <c r="AB74" s="21"/>
      <c r="AC74" s="21"/>
      <c r="AD74" s="21"/>
      <c r="AH74" s="21"/>
      <c r="AI74" s="21"/>
      <c r="AK74" s="16"/>
      <c r="AL74" s="21"/>
      <c r="AM74" s="21"/>
      <c r="AN74" s="21"/>
    </row>
    <row r="75" spans="8:40" s="1" customFormat="1" ht="21" customHeight="1">
      <c r="H75" s="21"/>
      <c r="I75" s="104"/>
      <c r="J75" s="117"/>
      <c r="K75" s="105"/>
      <c r="L75" s="111"/>
      <c r="M75" s="105"/>
      <c r="N75" s="113"/>
      <c r="O75" s="105"/>
      <c r="P75" s="105"/>
      <c r="Q75" s="104"/>
      <c r="R75" s="166"/>
      <c r="S75" s="114"/>
      <c r="T75" s="114"/>
      <c r="U75" s="114"/>
      <c r="V75" s="114"/>
      <c r="W75" s="114"/>
      <c r="X75" s="114"/>
      <c r="Y75" s="105"/>
      <c r="Z75" s="105"/>
      <c r="AA75" s="105"/>
      <c r="AB75" s="21"/>
      <c r="AC75" s="21"/>
      <c r="AD75" s="21"/>
      <c r="AH75" s="21"/>
      <c r="AI75" s="21"/>
      <c r="AK75" s="16"/>
      <c r="AL75" s="21"/>
      <c r="AM75" s="21"/>
      <c r="AN75" s="21"/>
    </row>
    <row r="76" spans="8:40" s="1" customFormat="1" ht="21" customHeight="1">
      <c r="H76" s="21"/>
      <c r="I76" s="117"/>
      <c r="J76" s="117"/>
      <c r="K76" s="105"/>
      <c r="L76" s="105"/>
      <c r="M76" s="105"/>
      <c r="N76" s="105"/>
      <c r="O76" s="105"/>
      <c r="P76" s="105"/>
      <c r="Q76" s="104"/>
      <c r="R76" s="166"/>
      <c r="S76" s="105"/>
      <c r="T76" s="105"/>
      <c r="U76" s="105"/>
      <c r="V76" s="105"/>
      <c r="W76" s="105"/>
      <c r="X76" s="105"/>
      <c r="Y76" s="105"/>
      <c r="Z76" s="105"/>
      <c r="AA76" s="105"/>
      <c r="AB76" s="21"/>
      <c r="AC76" s="21"/>
      <c r="AD76" s="21"/>
      <c r="AF76" s="21"/>
      <c r="AH76" s="21"/>
      <c r="AI76" s="21"/>
      <c r="AK76" s="16"/>
      <c r="AL76" s="21"/>
      <c r="AM76" s="21"/>
      <c r="AN76" s="21"/>
    </row>
    <row r="77" spans="8:40" s="1" customFormat="1" ht="21" customHeight="1">
      <c r="H77" s="21"/>
      <c r="I77" s="104"/>
      <c r="J77" s="105"/>
      <c r="K77" s="105"/>
      <c r="L77" s="372"/>
      <c r="M77" s="105"/>
      <c r="N77" s="105"/>
      <c r="O77" s="105"/>
      <c r="P77" s="105"/>
      <c r="Q77" s="104"/>
      <c r="R77" s="166"/>
      <c r="S77" s="105"/>
      <c r="T77" s="105"/>
      <c r="U77" s="105"/>
      <c r="V77" s="105"/>
      <c r="W77" s="105"/>
      <c r="X77" s="105"/>
      <c r="Y77" s="105"/>
      <c r="Z77" s="105"/>
      <c r="AA77" s="105"/>
      <c r="AB77" s="21"/>
      <c r="AC77" s="21"/>
      <c r="AD77" s="21"/>
      <c r="AH77" s="21"/>
      <c r="AI77" s="21"/>
      <c r="AK77" s="16"/>
      <c r="AL77" s="21"/>
      <c r="AM77" s="21"/>
      <c r="AN77" s="21"/>
    </row>
    <row r="78" spans="8:40" s="1" customFormat="1" ht="21" customHeight="1">
      <c r="H78" s="21"/>
      <c r="I78" s="104"/>
      <c r="J78" s="105"/>
      <c r="K78" s="105"/>
      <c r="L78" s="372"/>
      <c r="M78" s="105"/>
      <c r="N78" s="105"/>
      <c r="O78" s="105"/>
      <c r="P78" s="105"/>
      <c r="Q78" s="104"/>
      <c r="R78" s="166"/>
      <c r="S78" s="105"/>
      <c r="T78" s="105"/>
      <c r="U78" s="105"/>
      <c r="V78" s="105"/>
      <c r="W78" s="105"/>
      <c r="X78" s="105"/>
      <c r="Y78" s="105"/>
      <c r="Z78" s="105"/>
      <c r="AA78" s="105"/>
      <c r="AB78" s="21"/>
      <c r="AC78" s="21"/>
      <c r="AD78" s="21"/>
      <c r="AH78" s="21"/>
      <c r="AI78" s="21"/>
      <c r="AK78" s="16"/>
      <c r="AL78" s="21"/>
      <c r="AM78" s="21"/>
      <c r="AN78" s="21"/>
    </row>
    <row r="79" spans="8:40" s="1" customFormat="1" ht="21" customHeight="1">
      <c r="H79" s="21"/>
      <c r="I79" s="104"/>
      <c r="J79" s="105"/>
      <c r="K79" s="105"/>
      <c r="L79" s="372"/>
      <c r="M79" s="105"/>
      <c r="N79" s="105"/>
      <c r="O79" s="105"/>
      <c r="P79" s="105"/>
      <c r="Q79" s="104"/>
      <c r="R79" s="166"/>
      <c r="S79" s="105"/>
      <c r="T79" s="105"/>
      <c r="U79" s="105"/>
      <c r="V79" s="105"/>
      <c r="W79" s="105"/>
      <c r="X79" s="105"/>
      <c r="Y79" s="105"/>
      <c r="Z79" s="105"/>
      <c r="AA79" s="105"/>
      <c r="AB79" s="21"/>
      <c r="AC79" s="21"/>
      <c r="AD79" s="21"/>
      <c r="AH79" s="21"/>
      <c r="AI79" s="21"/>
      <c r="AK79" s="16"/>
      <c r="AL79" s="21"/>
      <c r="AM79" s="21"/>
      <c r="AN79" s="21"/>
    </row>
    <row r="80" spans="5:40" s="1" customFormat="1" ht="42">
      <c r="E80" s="360" t="s">
        <v>199</v>
      </c>
      <c r="F80" s="361"/>
      <c r="G80" s="361"/>
      <c r="H80" s="361"/>
      <c r="I80" s="361"/>
      <c r="J80" s="361"/>
      <c r="K80" s="105"/>
      <c r="L80" s="372"/>
      <c r="M80" s="105"/>
      <c r="N80" s="111"/>
      <c r="O80" s="104"/>
      <c r="P80" s="105"/>
      <c r="Q80" s="104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21"/>
      <c r="AC80" s="21"/>
      <c r="AD80" s="21"/>
      <c r="AH80" s="21"/>
      <c r="AI80" s="21"/>
      <c r="AK80" s="16"/>
      <c r="AL80" s="21"/>
      <c r="AM80" s="21"/>
      <c r="AN80" s="21"/>
    </row>
    <row r="81" spans="8:40" s="1" customFormat="1" ht="21" customHeight="1">
      <c r="H81" s="21"/>
      <c r="I81" s="104"/>
      <c r="J81" s="117"/>
      <c r="K81" s="105"/>
      <c r="L81" s="105"/>
      <c r="M81" s="105"/>
      <c r="N81" s="104"/>
      <c r="O81" s="104"/>
      <c r="P81" s="105"/>
      <c r="Q81" s="104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21"/>
      <c r="AC81" s="21"/>
      <c r="AD81" s="21"/>
      <c r="AH81" s="21"/>
      <c r="AI81" s="21"/>
      <c r="AK81" s="16"/>
      <c r="AL81" s="21"/>
      <c r="AM81" s="21"/>
      <c r="AN81" s="21"/>
    </row>
    <row r="82" spans="8:40" s="1" customFormat="1" ht="21" customHeight="1">
      <c r="H82" s="28"/>
      <c r="I82" s="171" t="s">
        <v>204</v>
      </c>
      <c r="J82" s="117"/>
      <c r="K82" s="105"/>
      <c r="L82" s="111"/>
      <c r="M82" s="105"/>
      <c r="N82" s="372"/>
      <c r="O82" s="105"/>
      <c r="P82" s="105"/>
      <c r="Q82" s="104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21"/>
      <c r="AC82" s="21"/>
      <c r="AD82" s="39"/>
      <c r="AH82" s="21"/>
      <c r="AI82" s="21"/>
      <c r="AK82" s="16"/>
      <c r="AL82" s="21"/>
      <c r="AM82" s="21"/>
      <c r="AN82" s="21"/>
    </row>
    <row r="83" spans="6:40" ht="21" customHeight="1">
      <c r="F83" s="1"/>
      <c r="G83" s="1"/>
      <c r="H83" s="28"/>
      <c r="I83" s="368" t="s">
        <v>295</v>
      </c>
      <c r="J83" s="369"/>
      <c r="K83" s="105"/>
      <c r="L83" s="111"/>
      <c r="M83" s="105">
        <v>4</v>
      </c>
      <c r="N83" s="372"/>
      <c r="O83" s="105"/>
      <c r="P83" s="105"/>
      <c r="Q83" s="104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21"/>
      <c r="AC83" s="19"/>
      <c r="AE83" s="18"/>
      <c r="AG83" s="18"/>
      <c r="AJ83" s="18"/>
      <c r="AK83" s="8"/>
      <c r="AL83" s="19"/>
      <c r="AM83" s="19"/>
      <c r="AN83" s="19"/>
    </row>
    <row r="84" spans="6:40" ht="21" customHeight="1">
      <c r="F84" s="1"/>
      <c r="G84" s="1"/>
      <c r="H84" s="28"/>
      <c r="I84" s="370"/>
      <c r="J84" s="371"/>
      <c r="K84" s="248"/>
      <c r="L84" s="271"/>
      <c r="M84" s="234"/>
      <c r="N84" s="104"/>
      <c r="O84" s="105">
        <v>6</v>
      </c>
      <c r="P84" s="105"/>
      <c r="Q84" s="104"/>
      <c r="R84" s="372"/>
      <c r="S84" s="105"/>
      <c r="T84" s="105"/>
      <c r="U84" s="105"/>
      <c r="V84" s="105"/>
      <c r="W84" s="105"/>
      <c r="X84" s="105"/>
      <c r="Y84" s="105"/>
      <c r="Z84" s="105"/>
      <c r="AA84" s="105"/>
      <c r="AB84" s="21"/>
      <c r="AC84" s="19"/>
      <c r="AE84" s="18"/>
      <c r="AG84" s="18"/>
      <c r="AJ84" s="18"/>
      <c r="AK84" s="8"/>
      <c r="AL84" s="19"/>
      <c r="AM84" s="19"/>
      <c r="AN84" s="19"/>
    </row>
    <row r="85" spans="6:38" ht="21" customHeight="1">
      <c r="F85" s="1"/>
      <c r="G85" s="1"/>
      <c r="H85" s="28"/>
      <c r="I85" s="104"/>
      <c r="J85" s="117"/>
      <c r="K85" s="105"/>
      <c r="L85" s="372" t="s">
        <v>209</v>
      </c>
      <c r="M85" s="235"/>
      <c r="N85" s="236"/>
      <c r="O85" s="105"/>
      <c r="P85" s="105"/>
      <c r="Q85" s="104"/>
      <c r="R85" s="372"/>
      <c r="S85" s="105"/>
      <c r="T85" s="105"/>
      <c r="U85" s="105"/>
      <c r="V85" s="105"/>
      <c r="W85" s="105"/>
      <c r="X85" s="67"/>
      <c r="Y85" s="67"/>
      <c r="Z85" s="67"/>
      <c r="AA85" s="67"/>
      <c r="AB85" s="19"/>
      <c r="AD85" s="18"/>
      <c r="AE85" s="18"/>
      <c r="AF85" s="19"/>
      <c r="AG85" s="19"/>
      <c r="AH85" s="18"/>
      <c r="AI85" s="8"/>
      <c r="AK85" s="19"/>
      <c r="AL85" s="19"/>
    </row>
    <row r="86" spans="6:38" ht="21" customHeight="1">
      <c r="F86" s="1"/>
      <c r="G86" s="1"/>
      <c r="H86" s="28"/>
      <c r="I86" s="171" t="s">
        <v>207</v>
      </c>
      <c r="J86" s="117"/>
      <c r="K86" s="105"/>
      <c r="L86" s="374"/>
      <c r="M86" s="110"/>
      <c r="N86" s="104"/>
      <c r="O86" s="110"/>
      <c r="P86" s="105"/>
      <c r="Q86" s="381" t="s">
        <v>182</v>
      </c>
      <c r="R86" s="372"/>
      <c r="S86" s="105"/>
      <c r="T86" s="105"/>
      <c r="U86" s="105"/>
      <c r="V86" s="105"/>
      <c r="W86" s="105"/>
      <c r="X86" s="67"/>
      <c r="Y86" s="67"/>
      <c r="Z86" s="67"/>
      <c r="AA86" s="67"/>
      <c r="AD86" s="18"/>
      <c r="AE86" s="18"/>
      <c r="AF86" s="19"/>
      <c r="AG86" s="19"/>
      <c r="AH86" s="18"/>
      <c r="AI86" s="8"/>
      <c r="AK86" s="19"/>
      <c r="AL86" s="19"/>
    </row>
    <row r="87" spans="6:38" ht="21" customHeight="1">
      <c r="F87" s="1"/>
      <c r="G87" s="1"/>
      <c r="H87" s="28"/>
      <c r="I87" s="368" t="s">
        <v>22</v>
      </c>
      <c r="J87" s="369"/>
      <c r="K87" s="105"/>
      <c r="L87" s="105"/>
      <c r="M87" s="110"/>
      <c r="N87" s="104"/>
      <c r="O87" s="110"/>
      <c r="P87" s="105"/>
      <c r="Q87" s="382"/>
      <c r="R87" s="372"/>
      <c r="S87" s="105"/>
      <c r="T87" s="105"/>
      <c r="U87" s="105"/>
      <c r="V87" s="105"/>
      <c r="W87" s="105"/>
      <c r="X87" s="67"/>
      <c r="Y87" s="67"/>
      <c r="Z87" s="67"/>
      <c r="AA87" s="67"/>
      <c r="AD87" s="18"/>
      <c r="AE87" s="18"/>
      <c r="AF87" s="19"/>
      <c r="AG87" s="19"/>
      <c r="AH87" s="18"/>
      <c r="AI87" s="8"/>
      <c r="AK87" s="19"/>
      <c r="AL87" s="19"/>
    </row>
    <row r="88" spans="6:38" ht="21" customHeight="1">
      <c r="F88" s="1"/>
      <c r="G88" s="1"/>
      <c r="H88" s="28"/>
      <c r="I88" s="370"/>
      <c r="J88" s="371"/>
      <c r="K88" s="109"/>
      <c r="L88" s="112"/>
      <c r="M88" s="105">
        <v>9</v>
      </c>
      <c r="N88" s="104"/>
      <c r="O88" s="110"/>
      <c r="P88" s="105"/>
      <c r="Q88" s="382"/>
      <c r="R88" s="105"/>
      <c r="S88" s="105"/>
      <c r="T88" s="105"/>
      <c r="U88" s="105"/>
      <c r="V88" s="105"/>
      <c r="W88" s="105"/>
      <c r="X88" s="67"/>
      <c r="Y88" s="67"/>
      <c r="Z88" s="67"/>
      <c r="AA88" s="67"/>
      <c r="AD88" s="18"/>
      <c r="AE88" s="18"/>
      <c r="AF88" s="19"/>
      <c r="AG88" s="19"/>
      <c r="AH88" s="18"/>
      <c r="AI88" s="8"/>
      <c r="AK88" s="19"/>
      <c r="AL88" s="19"/>
    </row>
    <row r="89" spans="6:38" ht="21" customHeight="1">
      <c r="F89" s="1"/>
      <c r="G89" s="1"/>
      <c r="H89" s="28"/>
      <c r="I89" s="139"/>
      <c r="J89" s="139"/>
      <c r="K89" s="105"/>
      <c r="L89" s="105"/>
      <c r="M89" s="105"/>
      <c r="N89" s="374" t="s">
        <v>211</v>
      </c>
      <c r="O89" s="110"/>
      <c r="P89" s="105"/>
      <c r="Q89" s="382"/>
      <c r="R89" s="105"/>
      <c r="S89" s="105"/>
      <c r="T89" s="105"/>
      <c r="U89" s="105"/>
      <c r="V89" s="105"/>
      <c r="W89" s="105"/>
      <c r="X89" s="67"/>
      <c r="Y89" s="67"/>
      <c r="Z89" s="67"/>
      <c r="AA89" s="67"/>
      <c r="AD89" s="18"/>
      <c r="AE89" s="18"/>
      <c r="AF89" s="19"/>
      <c r="AG89" s="19"/>
      <c r="AH89" s="18"/>
      <c r="AI89" s="8"/>
      <c r="AK89" s="19"/>
      <c r="AL89" s="19"/>
    </row>
    <row r="90" spans="6:38" ht="21" customHeight="1">
      <c r="F90" s="1"/>
      <c r="G90" s="1"/>
      <c r="H90" s="28"/>
      <c r="I90" s="171" t="s">
        <v>208</v>
      </c>
      <c r="J90" s="1"/>
      <c r="K90" s="105"/>
      <c r="L90" s="105"/>
      <c r="M90" s="105"/>
      <c r="N90" s="372"/>
      <c r="O90" s="237"/>
      <c r="P90" s="246"/>
      <c r="Q90" s="382"/>
      <c r="R90" s="105"/>
      <c r="S90" s="105"/>
      <c r="T90" s="105"/>
      <c r="U90" s="105"/>
      <c r="V90" s="105"/>
      <c r="W90" s="105"/>
      <c r="X90" s="67"/>
      <c r="Y90" s="67"/>
      <c r="Z90" s="67"/>
      <c r="AA90" s="67"/>
      <c r="AD90" s="18"/>
      <c r="AE90" s="18"/>
      <c r="AF90" s="19"/>
      <c r="AG90" s="19"/>
      <c r="AH90" s="18"/>
      <c r="AI90" s="8"/>
      <c r="AK90" s="19"/>
      <c r="AL90" s="19"/>
    </row>
    <row r="91" spans="6:38" ht="21" customHeight="1">
      <c r="F91" s="1"/>
      <c r="G91" s="1"/>
      <c r="H91" s="28"/>
      <c r="I91" s="368" t="s">
        <v>296</v>
      </c>
      <c r="J91" s="369"/>
      <c r="K91" s="105"/>
      <c r="L91" s="105"/>
      <c r="M91" s="105">
        <v>7</v>
      </c>
      <c r="N91" s="105"/>
      <c r="O91" s="234"/>
      <c r="P91" s="105"/>
      <c r="Q91" s="382"/>
      <c r="R91" s="105"/>
      <c r="S91" s="105"/>
      <c r="T91" s="105"/>
      <c r="U91" s="105"/>
      <c r="V91" s="105"/>
      <c r="W91" s="105"/>
      <c r="X91" s="67"/>
      <c r="Y91" s="67"/>
      <c r="Z91" s="67"/>
      <c r="AA91" s="67"/>
      <c r="AD91" s="18"/>
      <c r="AE91" s="18"/>
      <c r="AF91" s="19"/>
      <c r="AG91" s="19"/>
      <c r="AH91" s="18"/>
      <c r="AI91" s="8"/>
      <c r="AK91" s="19"/>
      <c r="AL91" s="19"/>
    </row>
    <row r="92" spans="6:38" ht="21" customHeight="1">
      <c r="F92" s="1"/>
      <c r="G92" s="1"/>
      <c r="H92" s="28"/>
      <c r="I92" s="370"/>
      <c r="J92" s="371"/>
      <c r="K92" s="109"/>
      <c r="L92" s="135"/>
      <c r="M92" s="110"/>
      <c r="N92" s="105"/>
      <c r="O92" s="234"/>
      <c r="P92" s="105"/>
      <c r="Q92" s="382"/>
      <c r="R92" s="105"/>
      <c r="S92" s="105"/>
      <c r="T92" s="105"/>
      <c r="U92" s="105"/>
      <c r="V92" s="105"/>
      <c r="W92" s="105"/>
      <c r="X92" s="67"/>
      <c r="Y92" s="67"/>
      <c r="Z92" s="67"/>
      <c r="AA92" s="67"/>
      <c r="AB92" s="19"/>
      <c r="AD92" s="18"/>
      <c r="AE92" s="18"/>
      <c r="AF92" s="19"/>
      <c r="AG92" s="19"/>
      <c r="AH92" s="18"/>
      <c r="AI92" s="8"/>
      <c r="AK92" s="19"/>
      <c r="AL92" s="19"/>
    </row>
    <row r="93" spans="6:38" ht="21" customHeight="1">
      <c r="F93" s="1"/>
      <c r="G93" s="1"/>
      <c r="H93" s="28"/>
      <c r="I93" s="117"/>
      <c r="J93" s="117"/>
      <c r="K93" s="21"/>
      <c r="L93" s="374" t="s">
        <v>210</v>
      </c>
      <c r="M93" s="110"/>
      <c r="N93" s="105"/>
      <c r="O93" s="234"/>
      <c r="P93" s="104"/>
      <c r="Q93" s="383"/>
      <c r="R93" s="105"/>
      <c r="S93" s="105"/>
      <c r="T93" s="105"/>
      <c r="U93" s="105"/>
      <c r="V93" s="105"/>
      <c r="W93" s="105"/>
      <c r="X93" s="67"/>
      <c r="Y93" s="67"/>
      <c r="Z93" s="67"/>
      <c r="AA93" s="67"/>
      <c r="AB93" s="19"/>
      <c r="AD93" s="18"/>
      <c r="AE93" s="18"/>
      <c r="AF93" s="19"/>
      <c r="AG93" s="19"/>
      <c r="AH93" s="18"/>
      <c r="AI93" s="8"/>
      <c r="AK93" s="19"/>
      <c r="AL93" s="19"/>
    </row>
    <row r="94" spans="6:38" ht="21" customHeight="1">
      <c r="F94" s="1"/>
      <c r="G94" s="1"/>
      <c r="H94" s="28"/>
      <c r="I94" s="171" t="s">
        <v>205</v>
      </c>
      <c r="J94" s="1"/>
      <c r="K94" s="21"/>
      <c r="L94" s="372"/>
      <c r="M94" s="237"/>
      <c r="N94" s="272"/>
      <c r="O94" s="105"/>
      <c r="P94" s="104"/>
      <c r="Q94" s="104"/>
      <c r="R94" s="105"/>
      <c r="S94" s="105"/>
      <c r="T94" s="105"/>
      <c r="U94" s="105"/>
      <c r="V94" s="105"/>
      <c r="W94" s="105"/>
      <c r="X94" s="67"/>
      <c r="Y94" s="67"/>
      <c r="Z94" s="67"/>
      <c r="AA94" s="67"/>
      <c r="AB94" s="19"/>
      <c r="AD94" s="18"/>
      <c r="AE94" s="18"/>
      <c r="AF94" s="19"/>
      <c r="AG94" s="19"/>
      <c r="AH94" s="18"/>
      <c r="AI94" s="8"/>
      <c r="AK94" s="19"/>
      <c r="AL94" s="19"/>
    </row>
    <row r="95" spans="6:38" ht="21" customHeight="1">
      <c r="F95" s="1"/>
      <c r="G95" s="1"/>
      <c r="H95" s="28"/>
      <c r="I95" s="368" t="s">
        <v>297</v>
      </c>
      <c r="J95" s="384"/>
      <c r="K95" s="263"/>
      <c r="L95" s="264"/>
      <c r="M95" s="234"/>
      <c r="N95" s="372"/>
      <c r="O95" s="105">
        <v>11</v>
      </c>
      <c r="P95" s="104"/>
      <c r="Q95" s="104"/>
      <c r="R95" s="105"/>
      <c r="S95" s="105"/>
      <c r="T95" s="105"/>
      <c r="U95" s="105"/>
      <c r="V95" s="105"/>
      <c r="W95" s="105"/>
      <c r="X95" s="67"/>
      <c r="Y95" s="67"/>
      <c r="Z95" s="67"/>
      <c r="AA95" s="67"/>
      <c r="AB95" s="19"/>
      <c r="AD95" s="18"/>
      <c r="AE95" s="18"/>
      <c r="AF95" s="19"/>
      <c r="AG95" s="19"/>
      <c r="AH95" s="18"/>
      <c r="AI95" s="8"/>
      <c r="AK95" s="19"/>
      <c r="AL95" s="19"/>
    </row>
    <row r="96" spans="6:38" ht="21" customHeight="1">
      <c r="F96" s="1"/>
      <c r="G96" s="1"/>
      <c r="H96" s="28"/>
      <c r="I96" s="370"/>
      <c r="J96" s="371"/>
      <c r="K96" s="141"/>
      <c r="L96" s="273"/>
      <c r="M96" s="105">
        <v>9</v>
      </c>
      <c r="N96" s="372"/>
      <c r="O96" s="105"/>
      <c r="P96" s="104"/>
      <c r="Q96" s="104"/>
      <c r="R96" s="105"/>
      <c r="S96" s="105"/>
      <c r="T96" s="105"/>
      <c r="U96" s="105"/>
      <c r="V96" s="105"/>
      <c r="W96" s="105"/>
      <c r="X96" s="67"/>
      <c r="Y96" s="67"/>
      <c r="Z96" s="67"/>
      <c r="AA96" s="67"/>
      <c r="AB96" s="19"/>
      <c r="AD96" s="18"/>
      <c r="AE96" s="18"/>
      <c r="AF96" s="19"/>
      <c r="AG96" s="19"/>
      <c r="AH96" s="18"/>
      <c r="AI96" s="8"/>
      <c r="AK96" s="19"/>
      <c r="AL96" s="19"/>
    </row>
    <row r="97" spans="6:38" ht="21" customHeight="1">
      <c r="F97" s="1"/>
      <c r="G97" s="1"/>
      <c r="H97" s="28"/>
      <c r="I97" s="117"/>
      <c r="J97" s="117"/>
      <c r="K97" s="105"/>
      <c r="L97" s="111"/>
      <c r="M97" s="105"/>
      <c r="N97" s="105"/>
      <c r="O97" s="105"/>
      <c r="P97" s="21"/>
      <c r="Q97" s="104"/>
      <c r="R97" s="105"/>
      <c r="S97" s="105"/>
      <c r="T97" s="105"/>
      <c r="U97" s="105"/>
      <c r="V97" s="105"/>
      <c r="W97" s="105"/>
      <c r="X97" s="67"/>
      <c r="Y97" s="67"/>
      <c r="Z97" s="67"/>
      <c r="AA97" s="67"/>
      <c r="AB97" s="19"/>
      <c r="AD97" s="18"/>
      <c r="AE97" s="18"/>
      <c r="AF97" s="19"/>
      <c r="AG97" s="19"/>
      <c r="AH97" s="18"/>
      <c r="AI97" s="8"/>
      <c r="AK97" s="19"/>
      <c r="AL97" s="19"/>
    </row>
    <row r="98" spans="6:38" ht="21" customHeight="1">
      <c r="F98" s="1"/>
      <c r="G98" s="1"/>
      <c r="H98" s="28"/>
      <c r="I98" s="117"/>
      <c r="J98" s="117"/>
      <c r="K98" s="105"/>
      <c r="L98" s="372"/>
      <c r="M98" s="105"/>
      <c r="N98" s="105"/>
      <c r="O98" s="105"/>
      <c r="P98" s="21"/>
      <c r="Q98" s="104"/>
      <c r="R98" s="105"/>
      <c r="S98" s="105"/>
      <c r="T98" s="105"/>
      <c r="U98" s="105"/>
      <c r="V98" s="105"/>
      <c r="W98" s="105"/>
      <c r="X98" s="67"/>
      <c r="Y98" s="67"/>
      <c r="Z98" s="67"/>
      <c r="AA98" s="67"/>
      <c r="AB98" s="19"/>
      <c r="AD98" s="18"/>
      <c r="AE98" s="18"/>
      <c r="AF98" s="19"/>
      <c r="AG98" s="19"/>
      <c r="AH98" s="18"/>
      <c r="AI98" s="8"/>
      <c r="AK98" s="19"/>
      <c r="AL98" s="19"/>
    </row>
    <row r="99" spans="6:38" ht="21" customHeight="1">
      <c r="F99" s="1"/>
      <c r="G99" s="1"/>
      <c r="H99" s="28"/>
      <c r="I99" s="117"/>
      <c r="J99" s="105"/>
      <c r="K99" s="105"/>
      <c r="L99" s="372"/>
      <c r="M99" s="105"/>
      <c r="N99" s="111"/>
      <c r="O99" s="105"/>
      <c r="P99" s="21"/>
      <c r="Q99" s="104"/>
      <c r="R99" s="105"/>
      <c r="S99" s="105"/>
      <c r="T99" s="105"/>
      <c r="U99" s="105"/>
      <c r="V99" s="105"/>
      <c r="W99" s="105"/>
      <c r="X99" s="67"/>
      <c r="Y99" s="67"/>
      <c r="Z99" s="67"/>
      <c r="AA99" s="67"/>
      <c r="AB99" s="19"/>
      <c r="AD99" s="18"/>
      <c r="AE99" s="18"/>
      <c r="AF99" s="19"/>
      <c r="AG99" s="19"/>
      <c r="AH99" s="18"/>
      <c r="AI99" s="8"/>
      <c r="AK99" s="19"/>
      <c r="AL99" s="19"/>
    </row>
    <row r="100" spans="6:38" ht="21" customHeight="1">
      <c r="F100" s="1"/>
      <c r="G100" s="1"/>
      <c r="H100" s="28"/>
      <c r="I100" s="104"/>
      <c r="J100" s="117"/>
      <c r="K100" s="105"/>
      <c r="L100" s="111"/>
      <c r="M100" s="105"/>
      <c r="N100" s="104"/>
      <c r="O100" s="105"/>
      <c r="P100" s="372"/>
      <c r="Q100" s="104"/>
      <c r="R100" s="105"/>
      <c r="S100" s="105"/>
      <c r="T100" s="105"/>
      <c r="U100" s="105"/>
      <c r="V100" s="105"/>
      <c r="W100" s="105"/>
      <c r="X100" s="67"/>
      <c r="Y100" s="67"/>
      <c r="Z100" s="67"/>
      <c r="AA100" s="67"/>
      <c r="AB100" s="19"/>
      <c r="AD100" s="18"/>
      <c r="AE100" s="18"/>
      <c r="AF100" s="19"/>
      <c r="AG100" s="19"/>
      <c r="AH100" s="18"/>
      <c r="AI100" s="8"/>
      <c r="AK100" s="19"/>
      <c r="AL100" s="19"/>
    </row>
    <row r="101" spans="6:38" ht="21" customHeight="1">
      <c r="F101" s="1"/>
      <c r="G101" s="1"/>
      <c r="H101" s="28"/>
      <c r="I101" s="117"/>
      <c r="J101" s="117"/>
      <c r="K101" s="21"/>
      <c r="L101" s="21"/>
      <c r="M101" s="105"/>
      <c r="N101" s="104"/>
      <c r="O101" s="105"/>
      <c r="P101" s="372"/>
      <c r="Q101" s="104"/>
      <c r="R101" s="105"/>
      <c r="S101" s="105"/>
      <c r="T101" s="105"/>
      <c r="U101" s="105"/>
      <c r="V101" s="105"/>
      <c r="W101" s="105"/>
      <c r="X101" s="67"/>
      <c r="Y101" s="67"/>
      <c r="Z101" s="67"/>
      <c r="AA101" s="67"/>
      <c r="AB101" s="19"/>
      <c r="AD101" s="18"/>
      <c r="AE101" s="18"/>
      <c r="AF101" s="19"/>
      <c r="AG101" s="19"/>
      <c r="AH101" s="18"/>
      <c r="AI101" s="8"/>
      <c r="AK101" s="19"/>
      <c r="AL101" s="19"/>
    </row>
    <row r="102" spans="6:38" ht="21" customHeight="1">
      <c r="F102" s="1"/>
      <c r="G102" s="1"/>
      <c r="H102" s="28"/>
      <c r="I102" s="104"/>
      <c r="J102" s="105"/>
      <c r="K102" s="21"/>
      <c r="L102" s="21"/>
      <c r="M102" s="105"/>
      <c r="N102" s="104"/>
      <c r="O102" s="105"/>
      <c r="P102" s="21"/>
      <c r="Q102" s="104"/>
      <c r="R102" s="105"/>
      <c r="S102" s="105"/>
      <c r="T102" s="105"/>
      <c r="U102" s="105"/>
      <c r="V102" s="105"/>
      <c r="W102" s="105"/>
      <c r="X102" s="67"/>
      <c r="Y102" s="67"/>
      <c r="Z102" s="67"/>
      <c r="AA102" s="67"/>
      <c r="AB102" s="19"/>
      <c r="AD102" s="18"/>
      <c r="AE102" s="18"/>
      <c r="AF102" s="19"/>
      <c r="AG102" s="19"/>
      <c r="AH102" s="18"/>
      <c r="AI102" s="8"/>
      <c r="AK102" s="19"/>
      <c r="AL102" s="19"/>
    </row>
    <row r="103" spans="6:38" ht="21" customHeight="1">
      <c r="F103" s="1"/>
      <c r="G103" s="1"/>
      <c r="H103" s="28"/>
      <c r="I103" s="117"/>
      <c r="J103" s="105"/>
      <c r="K103" s="21"/>
      <c r="L103" s="21"/>
      <c r="M103" s="105"/>
      <c r="N103" s="104"/>
      <c r="O103" s="105"/>
      <c r="P103" s="105"/>
      <c r="Q103" s="104"/>
      <c r="R103" s="105"/>
      <c r="S103" s="105"/>
      <c r="T103" s="105"/>
      <c r="U103" s="105"/>
      <c r="V103" s="105"/>
      <c r="W103" s="105"/>
      <c r="X103" s="67"/>
      <c r="Y103" s="67"/>
      <c r="Z103" s="67"/>
      <c r="AA103" s="67"/>
      <c r="AB103" s="19"/>
      <c r="AD103" s="18"/>
      <c r="AE103" s="18"/>
      <c r="AF103" s="19"/>
      <c r="AG103" s="19"/>
      <c r="AH103" s="18"/>
      <c r="AI103" s="8"/>
      <c r="AK103" s="19"/>
      <c r="AL103" s="19"/>
    </row>
    <row r="104" spans="6:38" ht="21" customHeight="1">
      <c r="F104" s="1"/>
      <c r="G104" s="1"/>
      <c r="H104" s="28"/>
      <c r="I104" s="104"/>
      <c r="J104" s="117"/>
      <c r="K104" s="21"/>
      <c r="L104" s="21"/>
      <c r="M104" s="105"/>
      <c r="N104" s="104"/>
      <c r="O104" s="105"/>
      <c r="P104" s="105"/>
      <c r="Q104" s="104"/>
      <c r="R104" s="104"/>
      <c r="S104" s="105"/>
      <c r="T104" s="105"/>
      <c r="U104" s="105"/>
      <c r="V104" s="105"/>
      <c r="W104" s="105"/>
      <c r="X104" s="67"/>
      <c r="Y104" s="67"/>
      <c r="AB104" s="19"/>
      <c r="AD104" s="18"/>
      <c r="AE104" s="18"/>
      <c r="AF104" s="19"/>
      <c r="AG104" s="19"/>
      <c r="AH104" s="18"/>
      <c r="AI104" s="8"/>
      <c r="AK104" s="19"/>
      <c r="AL104" s="19"/>
    </row>
    <row r="105" spans="6:38" ht="21" customHeight="1">
      <c r="F105" s="1"/>
      <c r="G105" s="1"/>
      <c r="H105" s="28"/>
      <c r="I105" s="117"/>
      <c r="J105" s="117"/>
      <c r="K105" s="105"/>
      <c r="L105" s="105"/>
      <c r="M105" s="105"/>
      <c r="N105" s="104"/>
      <c r="O105" s="105"/>
      <c r="P105" s="105"/>
      <c r="Q105" s="104"/>
      <c r="R105" s="105"/>
      <c r="S105" s="105"/>
      <c r="T105" s="105"/>
      <c r="U105" s="105"/>
      <c r="V105" s="105"/>
      <c r="W105" s="105"/>
      <c r="X105" s="67"/>
      <c r="Y105" s="67"/>
      <c r="AB105" s="19"/>
      <c r="AD105" s="18"/>
      <c r="AE105" s="18"/>
      <c r="AF105" s="19"/>
      <c r="AG105" s="19"/>
      <c r="AH105" s="18"/>
      <c r="AI105" s="8"/>
      <c r="AK105" s="19"/>
      <c r="AL105" s="19"/>
    </row>
    <row r="106" spans="6:38" ht="21" customHeight="1">
      <c r="F106" s="1"/>
      <c r="G106" s="1"/>
      <c r="H106" s="28"/>
      <c r="I106" s="104"/>
      <c r="J106" s="105"/>
      <c r="K106" s="105"/>
      <c r="L106" s="105"/>
      <c r="M106" s="105"/>
      <c r="N106" s="372"/>
      <c r="O106" s="105"/>
      <c r="P106" s="105"/>
      <c r="Q106" s="104"/>
      <c r="R106" s="105"/>
      <c r="S106" s="105"/>
      <c r="T106" s="105"/>
      <c r="U106" s="105"/>
      <c r="V106" s="105"/>
      <c r="W106" s="105"/>
      <c r="X106" s="67"/>
      <c r="Y106" s="67"/>
      <c r="AB106" s="19"/>
      <c r="AD106" s="18"/>
      <c r="AE106" s="18"/>
      <c r="AF106" s="19"/>
      <c r="AG106" s="19"/>
      <c r="AH106" s="18"/>
      <c r="AI106" s="8"/>
      <c r="AK106" s="19"/>
      <c r="AL106" s="19"/>
    </row>
    <row r="107" spans="6:38" ht="21" customHeight="1">
      <c r="F107" s="1"/>
      <c r="G107" s="1"/>
      <c r="H107" s="28"/>
      <c r="I107" s="117"/>
      <c r="J107" s="104"/>
      <c r="K107" s="105"/>
      <c r="L107" s="105"/>
      <c r="M107" s="105"/>
      <c r="N107" s="372"/>
      <c r="O107" s="105"/>
      <c r="P107" s="105"/>
      <c r="Q107" s="104"/>
      <c r="R107" s="105"/>
      <c r="S107" s="105"/>
      <c r="T107" s="105"/>
      <c r="U107" s="105"/>
      <c r="V107" s="105"/>
      <c r="W107" s="105"/>
      <c r="X107" s="67"/>
      <c r="Y107" s="67"/>
      <c r="Z107" s="67"/>
      <c r="AA107" s="67"/>
      <c r="AB107" s="19"/>
      <c r="AD107" s="18"/>
      <c r="AE107" s="18"/>
      <c r="AF107" s="19"/>
      <c r="AG107" s="19"/>
      <c r="AH107" s="18"/>
      <c r="AI107" s="8"/>
      <c r="AK107" s="19"/>
      <c r="AL107" s="19"/>
    </row>
    <row r="108" spans="6:38" ht="21" customHeight="1">
      <c r="F108" s="1"/>
      <c r="G108" s="1"/>
      <c r="H108" s="28"/>
      <c r="I108" s="104"/>
      <c r="J108" s="117"/>
      <c r="K108" s="105"/>
      <c r="L108" s="105"/>
      <c r="M108" s="105"/>
      <c r="N108" s="104"/>
      <c r="O108" s="105"/>
      <c r="P108" s="105"/>
      <c r="Q108" s="104"/>
      <c r="R108" s="105"/>
      <c r="S108" s="105"/>
      <c r="T108" s="105"/>
      <c r="U108" s="105"/>
      <c r="V108" s="105"/>
      <c r="W108" s="105"/>
      <c r="X108" s="67"/>
      <c r="Y108" s="67"/>
      <c r="Z108" s="67"/>
      <c r="AA108" s="67"/>
      <c r="AB108" s="19"/>
      <c r="AD108" s="18"/>
      <c r="AE108" s="18"/>
      <c r="AF108" s="19"/>
      <c r="AG108" s="19"/>
      <c r="AH108" s="18"/>
      <c r="AI108" s="8"/>
      <c r="AK108" s="19"/>
      <c r="AL108" s="19"/>
    </row>
    <row r="109" spans="6:38" ht="21" customHeight="1">
      <c r="F109" s="1"/>
      <c r="G109" s="1"/>
      <c r="H109" s="28"/>
      <c r="I109" s="117"/>
      <c r="J109" s="117"/>
      <c r="K109" s="105"/>
      <c r="L109" s="111"/>
      <c r="M109" s="105"/>
      <c r="N109" s="105"/>
      <c r="O109" s="105"/>
      <c r="P109" s="105"/>
      <c r="Q109" s="104"/>
      <c r="R109" s="105"/>
      <c r="S109" s="105"/>
      <c r="T109" s="67"/>
      <c r="U109" s="67"/>
      <c r="V109" s="67"/>
      <c r="W109" s="67"/>
      <c r="X109" s="67"/>
      <c r="Y109" s="67"/>
      <c r="Z109" s="67"/>
      <c r="AA109" s="67"/>
      <c r="AB109" s="19"/>
      <c r="AD109" s="18"/>
      <c r="AE109" s="18"/>
      <c r="AF109" s="19"/>
      <c r="AG109" s="19"/>
      <c r="AH109" s="18"/>
      <c r="AI109" s="8"/>
      <c r="AK109" s="19"/>
      <c r="AL109" s="19"/>
    </row>
    <row r="110" spans="9:38" ht="21" customHeight="1">
      <c r="I110" s="117"/>
      <c r="J110" s="117"/>
      <c r="K110" s="105"/>
      <c r="L110" s="111"/>
      <c r="M110" s="105"/>
      <c r="N110" s="105"/>
      <c r="O110" s="105"/>
      <c r="P110" s="105"/>
      <c r="Q110" s="104"/>
      <c r="R110" s="105"/>
      <c r="S110" s="105"/>
      <c r="T110" s="67"/>
      <c r="U110" s="67"/>
      <c r="V110" s="67"/>
      <c r="W110" s="67"/>
      <c r="X110" s="67"/>
      <c r="Y110" s="67"/>
      <c r="Z110" s="67"/>
      <c r="AA110" s="67"/>
      <c r="AB110" s="19"/>
      <c r="AD110" s="18"/>
      <c r="AE110" s="18"/>
      <c r="AF110" s="19"/>
      <c r="AG110" s="19"/>
      <c r="AH110" s="18"/>
      <c r="AI110" s="8"/>
      <c r="AK110" s="19"/>
      <c r="AL110" s="19"/>
    </row>
    <row r="111" spans="9:38" ht="21" customHeight="1">
      <c r="I111" s="117"/>
      <c r="J111" s="117"/>
      <c r="K111" s="105"/>
      <c r="L111" s="111"/>
      <c r="M111" s="105"/>
      <c r="N111" s="105"/>
      <c r="O111" s="105"/>
      <c r="P111" s="105"/>
      <c r="Q111" s="104"/>
      <c r="R111" s="105"/>
      <c r="S111" s="105"/>
      <c r="T111" s="67"/>
      <c r="U111" s="67"/>
      <c r="V111" s="67"/>
      <c r="W111" s="67"/>
      <c r="X111" s="67"/>
      <c r="Y111" s="67"/>
      <c r="Z111" s="67"/>
      <c r="AA111" s="67"/>
      <c r="AB111" s="19"/>
      <c r="AD111" s="18"/>
      <c r="AE111" s="18"/>
      <c r="AF111" s="19"/>
      <c r="AG111" s="19"/>
      <c r="AH111" s="18"/>
      <c r="AI111" s="8"/>
      <c r="AK111" s="19"/>
      <c r="AL111" s="19"/>
    </row>
    <row r="112" spans="10:38" ht="21" customHeight="1">
      <c r="J112" s="117"/>
      <c r="K112" s="105"/>
      <c r="L112" s="111"/>
      <c r="M112" s="105"/>
      <c r="N112" s="105"/>
      <c r="O112" s="105"/>
      <c r="P112" s="105"/>
      <c r="Q112" s="104"/>
      <c r="R112" s="105"/>
      <c r="S112" s="105"/>
      <c r="T112" s="67"/>
      <c r="U112" s="67"/>
      <c r="V112" s="67"/>
      <c r="W112" s="67"/>
      <c r="X112" s="67"/>
      <c r="Y112" s="67"/>
      <c r="Z112" s="67"/>
      <c r="AA112" s="67"/>
      <c r="AB112" s="19"/>
      <c r="AD112" s="18"/>
      <c r="AE112" s="18"/>
      <c r="AF112" s="19"/>
      <c r="AG112" s="19"/>
      <c r="AH112" s="18"/>
      <c r="AI112" s="8"/>
      <c r="AK112" s="19"/>
      <c r="AL112" s="19"/>
    </row>
    <row r="113" spans="10:38" ht="21" customHeight="1">
      <c r="J113" s="117"/>
      <c r="K113" s="105"/>
      <c r="L113" s="111"/>
      <c r="M113" s="105"/>
      <c r="N113" s="105"/>
      <c r="O113" s="105"/>
      <c r="P113" s="105"/>
      <c r="Q113" s="104"/>
      <c r="R113" s="105"/>
      <c r="S113" s="105"/>
      <c r="T113" s="67"/>
      <c r="U113" s="67"/>
      <c r="V113" s="67"/>
      <c r="W113" s="67"/>
      <c r="X113" s="67"/>
      <c r="Y113" s="67"/>
      <c r="Z113" s="67"/>
      <c r="AA113" s="67"/>
      <c r="AB113" s="19"/>
      <c r="AD113" s="18"/>
      <c r="AE113" s="18"/>
      <c r="AF113" s="19"/>
      <c r="AG113" s="19"/>
      <c r="AH113" s="18"/>
      <c r="AI113" s="8"/>
      <c r="AK113" s="19"/>
      <c r="AL113" s="19"/>
    </row>
    <row r="114" spans="10:38" ht="21" customHeight="1">
      <c r="J114" s="117"/>
      <c r="K114" s="105"/>
      <c r="L114" s="111"/>
      <c r="M114" s="105"/>
      <c r="N114" s="105"/>
      <c r="O114" s="105"/>
      <c r="P114" s="105"/>
      <c r="Q114" s="104"/>
      <c r="R114" s="105"/>
      <c r="S114" s="105"/>
      <c r="T114" s="67"/>
      <c r="U114" s="67"/>
      <c r="V114" s="67"/>
      <c r="W114" s="67"/>
      <c r="X114" s="67"/>
      <c r="Y114" s="67"/>
      <c r="Z114" s="67"/>
      <c r="AA114" s="67"/>
      <c r="AB114" s="19"/>
      <c r="AD114" s="18"/>
      <c r="AE114" s="18"/>
      <c r="AF114" s="19"/>
      <c r="AG114" s="19"/>
      <c r="AH114" s="18"/>
      <c r="AI114" s="8"/>
      <c r="AK114" s="19"/>
      <c r="AL114" s="19"/>
    </row>
    <row r="115" spans="10:38" ht="18" customHeight="1">
      <c r="J115" s="105"/>
      <c r="K115" s="105"/>
      <c r="L115" s="111"/>
      <c r="M115" s="105"/>
      <c r="N115" s="105"/>
      <c r="O115" s="105"/>
      <c r="P115" s="105"/>
      <c r="Q115" s="104"/>
      <c r="R115" s="105"/>
      <c r="S115" s="105"/>
      <c r="T115" s="67"/>
      <c r="U115" s="67"/>
      <c r="V115" s="67"/>
      <c r="W115" s="67"/>
      <c r="X115" s="67"/>
      <c r="Y115" s="67"/>
      <c r="Z115" s="67"/>
      <c r="AA115" s="67"/>
      <c r="AB115" s="19"/>
      <c r="AD115" s="18"/>
      <c r="AE115" s="18"/>
      <c r="AF115" s="19"/>
      <c r="AG115" s="19"/>
      <c r="AH115" s="18"/>
      <c r="AI115" s="8"/>
      <c r="AK115" s="19"/>
      <c r="AL115" s="19"/>
    </row>
    <row r="116" spans="10:38" ht="18" customHeight="1">
      <c r="J116" s="105"/>
      <c r="K116" s="105"/>
      <c r="L116" s="111"/>
      <c r="M116" s="105"/>
      <c r="N116" s="105"/>
      <c r="O116" s="105"/>
      <c r="P116" s="105"/>
      <c r="Q116" s="104"/>
      <c r="R116" s="105"/>
      <c r="S116" s="105"/>
      <c r="T116" s="67"/>
      <c r="U116" s="67"/>
      <c r="V116" s="67"/>
      <c r="W116" s="67"/>
      <c r="X116" s="67"/>
      <c r="Y116" s="67"/>
      <c r="Z116" s="67"/>
      <c r="AA116" s="67"/>
      <c r="AB116" s="19"/>
      <c r="AD116" s="18"/>
      <c r="AE116" s="18"/>
      <c r="AF116" s="19"/>
      <c r="AG116" s="19"/>
      <c r="AH116" s="18"/>
      <c r="AI116" s="8"/>
      <c r="AK116" s="19"/>
      <c r="AL116" s="19"/>
    </row>
    <row r="117" spans="10:38" ht="22.5" customHeight="1">
      <c r="J117" s="21"/>
      <c r="K117" s="21"/>
      <c r="L117" s="28"/>
      <c r="M117" s="21"/>
      <c r="N117" s="21"/>
      <c r="O117" s="21"/>
      <c r="P117" s="21"/>
      <c r="Q117" s="1"/>
      <c r="R117" s="21"/>
      <c r="S117" s="21"/>
      <c r="AA117" s="19"/>
      <c r="AB117" s="19"/>
      <c r="AD117" s="18"/>
      <c r="AE117" s="18"/>
      <c r="AF117" s="19"/>
      <c r="AG117" s="19"/>
      <c r="AH117" s="18"/>
      <c r="AI117" s="8"/>
      <c r="AK117" s="19"/>
      <c r="AL117" s="19"/>
    </row>
    <row r="118" spans="10:38" ht="18" customHeight="1">
      <c r="J118" s="21"/>
      <c r="K118" s="21"/>
      <c r="L118" s="28"/>
      <c r="M118" s="21"/>
      <c r="N118" s="21"/>
      <c r="O118" s="21"/>
      <c r="P118" s="21"/>
      <c r="Q118" s="1"/>
      <c r="R118" s="21"/>
      <c r="S118" s="21"/>
      <c r="AA118" s="19"/>
      <c r="AB118" s="19"/>
      <c r="AD118" s="18"/>
      <c r="AE118" s="18"/>
      <c r="AF118" s="19"/>
      <c r="AG118" s="19"/>
      <c r="AH118" s="18"/>
      <c r="AI118" s="8"/>
      <c r="AK118" s="19"/>
      <c r="AL118" s="19"/>
    </row>
    <row r="119" spans="27:38" ht="18" customHeight="1">
      <c r="AA119" s="19"/>
      <c r="AB119" s="19"/>
      <c r="AD119" s="18"/>
      <c r="AE119" s="18"/>
      <c r="AF119" s="19"/>
      <c r="AG119" s="19"/>
      <c r="AH119" s="18"/>
      <c r="AI119" s="8"/>
      <c r="AK119" s="19"/>
      <c r="AL119" s="19"/>
    </row>
    <row r="120" spans="27:38" ht="18" customHeight="1">
      <c r="AA120" s="19"/>
      <c r="AB120" s="19"/>
      <c r="AD120" s="18"/>
      <c r="AE120" s="18"/>
      <c r="AF120" s="19"/>
      <c r="AG120" s="19"/>
      <c r="AH120" s="18"/>
      <c r="AI120" s="8"/>
      <c r="AK120" s="19"/>
      <c r="AL120" s="19"/>
    </row>
    <row r="121" spans="27:38" ht="18" customHeight="1">
      <c r="AA121" s="19"/>
      <c r="AB121" s="19"/>
      <c r="AD121" s="18"/>
      <c r="AE121" s="18"/>
      <c r="AF121" s="19"/>
      <c r="AG121" s="19"/>
      <c r="AH121" s="18"/>
      <c r="AI121" s="8"/>
      <c r="AK121" s="19"/>
      <c r="AL121" s="19"/>
    </row>
    <row r="122" spans="27:38" ht="13.5">
      <c r="AA122" s="19"/>
      <c r="AB122" s="19"/>
      <c r="AD122" s="18"/>
      <c r="AE122" s="18"/>
      <c r="AF122" s="19"/>
      <c r="AG122" s="19"/>
      <c r="AH122" s="18"/>
      <c r="AI122" s="8"/>
      <c r="AK122" s="19"/>
      <c r="AL122" s="19"/>
    </row>
    <row r="123" spans="27:38" ht="13.5">
      <c r="AA123" s="19"/>
      <c r="AB123" s="19"/>
      <c r="AD123" s="18"/>
      <c r="AE123" s="18"/>
      <c r="AF123" s="19"/>
      <c r="AG123" s="19"/>
      <c r="AH123" s="18"/>
      <c r="AI123" s="8"/>
      <c r="AK123" s="19"/>
      <c r="AL123" s="19"/>
    </row>
    <row r="124" spans="27:38" ht="13.5">
      <c r="AA124" s="19"/>
      <c r="AB124" s="19"/>
      <c r="AD124" s="18"/>
      <c r="AE124" s="18"/>
      <c r="AF124" s="19"/>
      <c r="AG124" s="19"/>
      <c r="AH124" s="18"/>
      <c r="AI124" s="8"/>
      <c r="AK124" s="19"/>
      <c r="AL124" s="19"/>
    </row>
    <row r="125" spans="27:38" ht="13.5">
      <c r="AA125" s="19"/>
      <c r="AB125" s="19"/>
      <c r="AD125" s="18"/>
      <c r="AE125" s="18"/>
      <c r="AF125" s="19"/>
      <c r="AG125" s="19"/>
      <c r="AH125" s="18"/>
      <c r="AI125" s="8"/>
      <c r="AK125" s="19"/>
      <c r="AL125" s="19"/>
    </row>
    <row r="126" spans="27:38" ht="13.5">
      <c r="AA126" s="19"/>
      <c r="AB126" s="19"/>
      <c r="AD126" s="18"/>
      <c r="AE126" s="18"/>
      <c r="AF126" s="19"/>
      <c r="AG126" s="19"/>
      <c r="AH126" s="18"/>
      <c r="AI126" s="8"/>
      <c r="AK126" s="19"/>
      <c r="AL126" s="19"/>
    </row>
    <row r="127" spans="27:38" ht="13.5">
      <c r="AA127" s="19"/>
      <c r="AB127" s="19"/>
      <c r="AD127" s="18"/>
      <c r="AE127" s="18"/>
      <c r="AF127" s="19"/>
      <c r="AG127" s="19"/>
      <c r="AH127" s="18"/>
      <c r="AI127" s="8"/>
      <c r="AK127" s="19"/>
      <c r="AL127" s="19"/>
    </row>
    <row r="128" spans="27:38" ht="13.5">
      <c r="AA128" s="19"/>
      <c r="AB128" s="19"/>
      <c r="AD128" s="18"/>
      <c r="AE128" s="18"/>
      <c r="AF128" s="19"/>
      <c r="AG128" s="19"/>
      <c r="AH128" s="18"/>
      <c r="AI128" s="8"/>
      <c r="AK128" s="19"/>
      <c r="AL128" s="19"/>
    </row>
    <row r="129" spans="27:38" ht="13.5">
      <c r="AA129" s="19"/>
      <c r="AB129" s="19"/>
      <c r="AD129" s="18"/>
      <c r="AE129" s="18"/>
      <c r="AF129" s="19"/>
      <c r="AG129" s="19"/>
      <c r="AH129" s="18"/>
      <c r="AI129" s="8"/>
      <c r="AK129" s="19"/>
      <c r="AL129" s="19"/>
    </row>
    <row r="130" spans="27:38" ht="13.5">
      <c r="AA130" s="19"/>
      <c r="AB130" s="19"/>
      <c r="AD130" s="18"/>
      <c r="AE130" s="18"/>
      <c r="AF130" s="19"/>
      <c r="AG130" s="19"/>
      <c r="AH130" s="18"/>
      <c r="AI130" s="8"/>
      <c r="AK130" s="19"/>
      <c r="AL130" s="19"/>
    </row>
    <row r="131" spans="27:38" ht="13.5">
      <c r="AA131" s="19"/>
      <c r="AB131" s="19"/>
      <c r="AD131" s="18"/>
      <c r="AE131" s="18"/>
      <c r="AF131" s="19"/>
      <c r="AG131" s="19"/>
      <c r="AH131" s="18"/>
      <c r="AI131" s="8"/>
      <c r="AK131" s="19"/>
      <c r="AL131" s="19"/>
    </row>
    <row r="136" spans="9:10" ht="13.5">
      <c r="I136" s="379"/>
      <c r="J136" s="380"/>
    </row>
    <row r="137" spans="9:10" ht="13.5">
      <c r="I137" s="380"/>
      <c r="J137" s="380"/>
    </row>
    <row r="138" spans="9:10" ht="13.5">
      <c r="I138" s="379"/>
      <c r="J138" s="380"/>
    </row>
    <row r="139" spans="9:10" ht="13.5">
      <c r="I139" s="380"/>
      <c r="J139" s="380"/>
    </row>
    <row r="140" spans="9:10" ht="13.5">
      <c r="I140" s="379"/>
      <c r="J140" s="380"/>
    </row>
    <row r="141" spans="9:10" ht="13.5">
      <c r="I141" s="380"/>
      <c r="J141" s="380"/>
    </row>
    <row r="142" spans="9:10" ht="13.5">
      <c r="I142" s="379"/>
      <c r="J142" s="380"/>
    </row>
    <row r="143" spans="9:10" ht="13.5">
      <c r="I143" s="380"/>
      <c r="J143" s="380"/>
    </row>
    <row r="144" spans="9:10" ht="13.5">
      <c r="I144" s="379"/>
      <c r="J144" s="380"/>
    </row>
    <row r="145" spans="9:10" ht="13.5">
      <c r="I145" s="380"/>
      <c r="J145" s="380"/>
    </row>
  </sheetData>
  <sheetProtection/>
  <mergeCells count="86">
    <mergeCell ref="C23:C28"/>
    <mergeCell ref="C56:C62"/>
    <mergeCell ref="D18:D33"/>
    <mergeCell ref="D52:D67"/>
    <mergeCell ref="G17:G18"/>
    <mergeCell ref="G33:G34"/>
    <mergeCell ref="G51:G52"/>
    <mergeCell ref="F59:F60"/>
    <mergeCell ref="I19:J20"/>
    <mergeCell ref="I23:J24"/>
    <mergeCell ref="I27:J28"/>
    <mergeCell ref="I31:J32"/>
    <mergeCell ref="I35:J36"/>
    <mergeCell ref="I39:J40"/>
    <mergeCell ref="I57:J58"/>
    <mergeCell ref="I61:J62"/>
    <mergeCell ref="R86:R87"/>
    <mergeCell ref="I138:J139"/>
    <mergeCell ref="P100:P101"/>
    <mergeCell ref="L98:L99"/>
    <mergeCell ref="N106:N107"/>
    <mergeCell ref="N95:N96"/>
    <mergeCell ref="I95:J96"/>
    <mergeCell ref="L71:L72"/>
    <mergeCell ref="N51:N52"/>
    <mergeCell ref="I83:J84"/>
    <mergeCell ref="I87:J88"/>
    <mergeCell ref="G59:G60"/>
    <mergeCell ref="I45:J46"/>
    <mergeCell ref="I49:J50"/>
    <mergeCell ref="I53:J54"/>
    <mergeCell ref="G67:G68"/>
    <mergeCell ref="E80:J80"/>
    <mergeCell ref="H44:H45"/>
    <mergeCell ref="I69:J70"/>
    <mergeCell ref="L85:L86"/>
    <mergeCell ref="P72:P73"/>
    <mergeCell ref="I136:J137"/>
    <mergeCell ref="I142:J143"/>
    <mergeCell ref="I65:J66"/>
    <mergeCell ref="L47:L48"/>
    <mergeCell ref="L55:L56"/>
    <mergeCell ref="L63:L64"/>
    <mergeCell ref="I144:J145"/>
    <mergeCell ref="Q86:Q93"/>
    <mergeCell ref="L93:L94"/>
    <mergeCell ref="N89:N90"/>
    <mergeCell ref="I73:J74"/>
    <mergeCell ref="I91:J92"/>
    <mergeCell ref="L21:L22"/>
    <mergeCell ref="N24:N25"/>
    <mergeCell ref="P25:P26"/>
    <mergeCell ref="I140:J141"/>
    <mergeCell ref="N82:N83"/>
    <mergeCell ref="L77:L80"/>
    <mergeCell ref="L29:L30"/>
    <mergeCell ref="L37:L38"/>
    <mergeCell ref="N33:N34"/>
    <mergeCell ref="N67:N68"/>
    <mergeCell ref="W35:W50"/>
    <mergeCell ref="W57:W58"/>
    <mergeCell ref="R84:R85"/>
    <mergeCell ref="F25:F26"/>
    <mergeCell ref="P59:P60"/>
    <mergeCell ref="R42:R43"/>
    <mergeCell ref="R31:R32"/>
    <mergeCell ref="P42:P43"/>
    <mergeCell ref="P44:P45"/>
    <mergeCell ref="L40:L41"/>
    <mergeCell ref="Q8:R8"/>
    <mergeCell ref="S8:AA8"/>
    <mergeCell ref="Q9:R9"/>
    <mergeCell ref="S9:AA9"/>
    <mergeCell ref="I11:J12"/>
    <mergeCell ref="AA18:AA19"/>
    <mergeCell ref="I15:J16"/>
    <mergeCell ref="P18:P19"/>
    <mergeCell ref="L13:L14"/>
    <mergeCell ref="N17:N18"/>
    <mergeCell ref="E2:K2"/>
    <mergeCell ref="E4:J4"/>
    <mergeCell ref="E6:J6"/>
    <mergeCell ref="Q6:R6"/>
    <mergeCell ref="S6:AA6"/>
    <mergeCell ref="Q7:R7"/>
    <mergeCell ref="S7:AA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showGridLines="0" zoomScale="50" zoomScaleNormal="50" zoomScaleSheetLayoutView="50" zoomScalePageLayoutView="0" workbookViewId="0" topLeftCell="A28">
      <selection activeCell="K48" sqref="K48"/>
    </sheetView>
  </sheetViews>
  <sheetFormatPr defaultColWidth="9.00390625" defaultRowHeight="13.5"/>
  <cols>
    <col min="1" max="1" width="12.25390625" style="18" customWidth="1"/>
    <col min="2" max="2" width="7.75390625" style="24" customWidth="1"/>
    <col min="3" max="4" width="25.625" style="18" customWidth="1"/>
    <col min="5" max="7" width="8.75390625" style="19" customWidth="1"/>
    <col min="8" max="8" width="8.75390625" style="18" customWidth="1"/>
    <col min="9" max="10" width="8.75390625" style="19" customWidth="1"/>
    <col min="11" max="11" width="8.75390625" style="18" customWidth="1"/>
    <col min="12" max="12" width="8.75390625" style="19" customWidth="1"/>
    <col min="13" max="13" width="11.25390625" style="19" customWidth="1"/>
    <col min="14" max="14" width="5.125" style="19" customWidth="1"/>
    <col min="15" max="15" width="11.125" style="19" customWidth="1"/>
    <col min="16" max="16" width="3.625" style="19" customWidth="1"/>
    <col min="17" max="17" width="6.625" style="19" customWidth="1"/>
    <col min="18" max="18" width="5.50390625" style="19" customWidth="1"/>
    <col min="19" max="19" width="5.125" style="19" customWidth="1"/>
    <col min="20" max="20" width="19.625" style="19" customWidth="1"/>
    <col min="21" max="21" width="6.625" style="18" customWidth="1"/>
    <col min="22" max="22" width="10.625" style="18" bestFit="1" customWidth="1"/>
    <col min="23" max="23" width="9.00390625" style="18" customWidth="1"/>
    <col min="24" max="25" width="9.00390625" style="19" customWidth="1"/>
    <col min="26" max="26" width="9.00390625" style="18" customWidth="1"/>
    <col min="27" max="27" width="9.00390625" style="8" customWidth="1"/>
    <col min="28" max="30" width="9.00390625" style="19" customWidth="1"/>
    <col min="31" max="16384" width="9.00390625" style="18" customWidth="1"/>
  </cols>
  <sheetData>
    <row r="1" ht="27" customHeight="1">
      <c r="A1" s="78"/>
    </row>
    <row r="2" spans="2:11" ht="30" customHeight="1">
      <c r="B2" s="362" t="s">
        <v>177</v>
      </c>
      <c r="C2" s="395"/>
      <c r="D2" s="395"/>
      <c r="E2" s="395"/>
      <c r="F2" s="395"/>
      <c r="G2" s="395"/>
      <c r="H2" s="395"/>
      <c r="I2" s="81"/>
      <c r="J2" s="81"/>
      <c r="K2" s="81"/>
    </row>
    <row r="3" spans="2:11" ht="30" customHeight="1">
      <c r="B3" s="120"/>
      <c r="C3" s="121"/>
      <c r="D3" s="121"/>
      <c r="E3" s="121"/>
      <c r="F3" s="121"/>
      <c r="G3" s="121"/>
      <c r="H3" s="121"/>
      <c r="I3" s="81"/>
      <c r="J3" s="81"/>
      <c r="K3" s="81"/>
    </row>
    <row r="4" spans="2:11" ht="30" customHeight="1">
      <c r="B4" s="120"/>
      <c r="C4" s="121"/>
      <c r="D4" s="121"/>
      <c r="E4" s="121"/>
      <c r="F4" s="121"/>
      <c r="G4" s="121"/>
      <c r="H4" s="121"/>
      <c r="I4" s="81"/>
      <c r="J4" s="81"/>
      <c r="K4" s="81"/>
    </row>
    <row r="5" spans="2:11" ht="30" customHeight="1">
      <c r="B5" s="362" t="s">
        <v>61</v>
      </c>
      <c r="C5" s="395"/>
      <c r="D5" s="395"/>
      <c r="E5" s="395"/>
      <c r="F5" s="395"/>
      <c r="G5" s="395"/>
      <c r="H5" s="122"/>
      <c r="I5" s="69"/>
      <c r="J5" s="69"/>
      <c r="K5" s="70"/>
    </row>
    <row r="6" spans="2:11" ht="30" customHeight="1">
      <c r="B6" s="120"/>
      <c r="C6" s="121"/>
      <c r="D6" s="121"/>
      <c r="E6" s="121"/>
      <c r="F6" s="121"/>
      <c r="G6" s="121"/>
      <c r="H6" s="122"/>
      <c r="I6" s="69"/>
      <c r="J6" s="69"/>
      <c r="K6" s="70"/>
    </row>
    <row r="7" spans="2:11" ht="30" customHeight="1">
      <c r="B7" s="120"/>
      <c r="C7" s="121"/>
      <c r="D7" s="121"/>
      <c r="E7" s="121"/>
      <c r="F7" s="121"/>
      <c r="G7" s="121"/>
      <c r="H7" s="122"/>
      <c r="I7" s="69"/>
      <c r="J7" s="69"/>
      <c r="K7" s="70"/>
    </row>
    <row r="8" spans="2:10" ht="30" customHeight="1">
      <c r="B8" s="123"/>
      <c r="C8" s="121"/>
      <c r="D8" s="121"/>
      <c r="E8" s="121"/>
      <c r="F8" s="121"/>
      <c r="G8" s="121"/>
      <c r="H8" s="122"/>
      <c r="I8" s="21"/>
      <c r="J8" s="21"/>
    </row>
    <row r="9" spans="2:31" ht="30" customHeight="1">
      <c r="B9" s="389" t="s">
        <v>83</v>
      </c>
      <c r="C9" s="390"/>
      <c r="D9" s="390"/>
      <c r="E9" s="390"/>
      <c r="F9" s="390"/>
      <c r="G9" s="390"/>
      <c r="H9" s="124"/>
      <c r="I9" s="124"/>
      <c r="J9" s="87"/>
      <c r="K9" s="402" t="s">
        <v>77</v>
      </c>
      <c r="L9" s="403"/>
      <c r="M9" s="391" t="s">
        <v>298</v>
      </c>
      <c r="N9" s="392"/>
      <c r="O9" s="392"/>
      <c r="P9" s="392"/>
      <c r="Q9" s="392"/>
      <c r="R9" s="392"/>
      <c r="S9" s="400"/>
      <c r="U9" s="19"/>
      <c r="X9" s="18"/>
      <c r="Z9" s="19"/>
      <c r="AA9" s="18"/>
      <c r="AB9" s="8"/>
      <c r="AE9" s="19"/>
    </row>
    <row r="10" spans="2:31" ht="30" customHeight="1">
      <c r="B10" s="21"/>
      <c r="C10" s="8"/>
      <c r="D10" s="21"/>
      <c r="F10" s="21"/>
      <c r="G10" s="21"/>
      <c r="H10" s="21"/>
      <c r="I10" s="21"/>
      <c r="J10" s="21"/>
      <c r="K10" s="404"/>
      <c r="L10" s="405"/>
      <c r="M10" s="393"/>
      <c r="N10" s="401"/>
      <c r="O10" s="401"/>
      <c r="P10" s="401"/>
      <c r="Q10" s="401"/>
      <c r="R10" s="401"/>
      <c r="S10" s="394"/>
      <c r="U10" s="19"/>
      <c r="X10" s="18"/>
      <c r="Z10" s="19"/>
      <c r="AA10" s="18"/>
      <c r="AB10" s="8"/>
      <c r="AE10" s="19"/>
    </row>
    <row r="11" spans="2:31" ht="30" customHeight="1">
      <c r="B11" s="21"/>
      <c r="C11" s="1"/>
      <c r="D11" s="1"/>
      <c r="E11" s="21"/>
      <c r="F11" s="21" t="s">
        <v>13</v>
      </c>
      <c r="G11" s="21"/>
      <c r="H11" s="21"/>
      <c r="I11" s="21"/>
      <c r="J11" s="28" t="s">
        <v>13</v>
      </c>
      <c r="K11" s="402" t="s">
        <v>78</v>
      </c>
      <c r="L11" s="403"/>
      <c r="M11" s="391" t="s">
        <v>299</v>
      </c>
      <c r="N11" s="392"/>
      <c r="O11" s="392"/>
      <c r="P11" s="392"/>
      <c r="Q11" s="392"/>
      <c r="R11" s="392"/>
      <c r="S11" s="400"/>
      <c r="U11" s="19"/>
      <c r="X11" s="18"/>
      <c r="Z11" s="19"/>
      <c r="AA11" s="18"/>
      <c r="AB11" s="8"/>
      <c r="AE11" s="19"/>
    </row>
    <row r="12" spans="3:31" ht="30" customHeight="1">
      <c r="C12" s="1"/>
      <c r="D12" s="1"/>
      <c r="E12" s="64"/>
      <c r="F12" s="64"/>
      <c r="G12" s="64"/>
      <c r="H12" s="64"/>
      <c r="I12" s="64"/>
      <c r="J12" s="22"/>
      <c r="K12" s="404"/>
      <c r="L12" s="405"/>
      <c r="M12" s="393"/>
      <c r="N12" s="401"/>
      <c r="O12" s="401"/>
      <c r="P12" s="401"/>
      <c r="Q12" s="401"/>
      <c r="R12" s="401"/>
      <c r="S12" s="394"/>
      <c r="U12" s="19"/>
      <c r="X12" s="18"/>
      <c r="Z12" s="19"/>
      <c r="AA12" s="18"/>
      <c r="AB12" s="8"/>
      <c r="AE12" s="19"/>
    </row>
    <row r="13" spans="3:14" ht="27" customHeight="1">
      <c r="C13" s="1"/>
      <c r="D13" s="1"/>
      <c r="E13" s="64"/>
      <c r="F13" s="40"/>
      <c r="G13" s="40"/>
      <c r="H13" s="26" t="s">
        <v>35</v>
      </c>
      <c r="I13" s="40"/>
      <c r="J13" s="40"/>
      <c r="K13" s="1"/>
      <c r="L13" s="21"/>
      <c r="M13" s="21"/>
      <c r="N13" s="21"/>
    </row>
    <row r="14" spans="3:13" ht="27" customHeight="1">
      <c r="C14" s="1"/>
      <c r="D14" s="1"/>
      <c r="E14" s="105"/>
      <c r="F14" s="105"/>
      <c r="G14" s="105"/>
      <c r="H14" s="105"/>
      <c r="I14" s="105"/>
      <c r="J14" s="105"/>
      <c r="K14" s="26"/>
      <c r="L14" s="21"/>
      <c r="M14" s="21"/>
    </row>
    <row r="15" spans="3:13" ht="27" customHeight="1">
      <c r="C15" s="1"/>
      <c r="D15" s="1"/>
      <c r="E15" s="105"/>
      <c r="F15" s="105"/>
      <c r="G15" s="105"/>
      <c r="H15" s="105"/>
      <c r="I15" s="105"/>
      <c r="J15" s="105"/>
      <c r="K15" s="26"/>
      <c r="L15" s="21"/>
      <c r="M15" s="21"/>
    </row>
    <row r="16" spans="3:13" ht="27" customHeight="1">
      <c r="C16" s="1"/>
      <c r="D16" s="1"/>
      <c r="E16" s="105"/>
      <c r="F16" s="105"/>
      <c r="G16" s="105"/>
      <c r="H16" s="105"/>
      <c r="I16" s="105"/>
      <c r="J16" s="105"/>
      <c r="K16" s="26"/>
      <c r="L16" s="21"/>
      <c r="M16" s="21"/>
    </row>
    <row r="17" spans="3:13" ht="27" customHeight="1">
      <c r="C17" s="1"/>
      <c r="D17" s="1"/>
      <c r="E17" s="105"/>
      <c r="F17" s="105"/>
      <c r="G17" s="105"/>
      <c r="H17" s="105"/>
      <c r="I17" s="105"/>
      <c r="J17" s="105"/>
      <c r="K17" s="26"/>
      <c r="L17" s="21"/>
      <c r="M17" s="21"/>
    </row>
    <row r="18" spans="3:13" ht="27" customHeight="1">
      <c r="C18" s="1"/>
      <c r="D18" s="1"/>
      <c r="E18" s="105"/>
      <c r="F18" s="105"/>
      <c r="G18" s="105"/>
      <c r="H18" s="372"/>
      <c r="I18" s="105"/>
      <c r="J18" s="105"/>
      <c r="K18" s="26"/>
      <c r="L18" s="21"/>
      <c r="M18" s="21"/>
    </row>
    <row r="19" spans="3:13" ht="27" customHeight="1">
      <c r="C19" s="1"/>
      <c r="D19" s="1"/>
      <c r="E19" s="105"/>
      <c r="F19" s="111" t="s">
        <v>13</v>
      </c>
      <c r="G19" s="105"/>
      <c r="H19" s="372"/>
      <c r="I19" s="105"/>
      <c r="J19" s="105"/>
      <c r="K19" s="26"/>
      <c r="L19" s="21"/>
      <c r="M19" s="21"/>
    </row>
    <row r="20" spans="3:13" ht="27" customHeight="1">
      <c r="C20" s="1"/>
      <c r="D20" s="1"/>
      <c r="E20" s="105"/>
      <c r="F20" s="105"/>
      <c r="G20" s="105"/>
      <c r="H20" s="105"/>
      <c r="I20" s="105"/>
      <c r="J20" s="105"/>
      <c r="K20" s="26"/>
      <c r="L20" s="21"/>
      <c r="M20" s="21"/>
    </row>
    <row r="21" spans="3:13" ht="27" customHeight="1">
      <c r="C21" s="103" t="s">
        <v>40</v>
      </c>
      <c r="D21" s="103"/>
      <c r="E21" s="105"/>
      <c r="F21" s="372"/>
      <c r="G21" s="105"/>
      <c r="H21" s="105"/>
      <c r="I21" s="105"/>
      <c r="J21" s="105"/>
      <c r="K21" s="26"/>
      <c r="L21" s="21"/>
      <c r="M21" s="21"/>
    </row>
    <row r="22" spans="3:13" ht="27" customHeight="1">
      <c r="C22" s="391" t="s">
        <v>170</v>
      </c>
      <c r="D22" s="400"/>
      <c r="E22" s="105"/>
      <c r="F22" s="372"/>
      <c r="G22" s="105">
        <v>6</v>
      </c>
      <c r="H22" s="111" t="s">
        <v>13</v>
      </c>
      <c r="I22" s="105"/>
      <c r="J22" s="105"/>
      <c r="K22" s="26"/>
      <c r="M22" s="21"/>
    </row>
    <row r="23" spans="3:13" ht="27" customHeight="1">
      <c r="C23" s="393"/>
      <c r="D23" s="394"/>
      <c r="E23" s="248"/>
      <c r="F23" s="249"/>
      <c r="G23" s="234"/>
      <c r="H23" s="104"/>
      <c r="I23" s="105"/>
      <c r="J23" s="105" t="s">
        <v>17</v>
      </c>
      <c r="K23" s="26"/>
      <c r="M23" s="21"/>
    </row>
    <row r="24" spans="3:11" ht="27" customHeight="1">
      <c r="C24" s="104"/>
      <c r="D24" s="105"/>
      <c r="E24" s="105"/>
      <c r="F24" s="372" t="s">
        <v>178</v>
      </c>
      <c r="G24" s="235"/>
      <c r="H24" s="236"/>
      <c r="I24" s="105">
        <v>4</v>
      </c>
      <c r="J24" s="105" t="s">
        <v>13</v>
      </c>
      <c r="K24" s="26"/>
    </row>
    <row r="25" spans="3:11" ht="27" customHeight="1">
      <c r="C25" s="104" t="s">
        <v>176</v>
      </c>
      <c r="D25" s="104"/>
      <c r="E25" s="105"/>
      <c r="F25" s="374"/>
      <c r="G25" s="110"/>
      <c r="H25" s="104"/>
      <c r="I25" s="234"/>
      <c r="J25" s="105"/>
      <c r="K25" s="26"/>
    </row>
    <row r="26" spans="3:11" ht="27" customHeight="1">
      <c r="C26" s="391" t="s">
        <v>265</v>
      </c>
      <c r="D26" s="400"/>
      <c r="E26" s="105"/>
      <c r="F26" s="105"/>
      <c r="G26" s="110"/>
      <c r="H26" s="104"/>
      <c r="I26" s="234"/>
      <c r="J26" s="372"/>
      <c r="K26" s="26"/>
    </row>
    <row r="27" spans="3:11" ht="27" customHeight="1">
      <c r="C27" s="393"/>
      <c r="D27" s="394"/>
      <c r="E27" s="109"/>
      <c r="F27" s="112"/>
      <c r="G27" s="105">
        <v>1</v>
      </c>
      <c r="H27" s="104"/>
      <c r="I27" s="234"/>
      <c r="J27" s="399"/>
      <c r="K27" s="26"/>
    </row>
    <row r="28" spans="3:11" ht="27" customHeight="1">
      <c r="C28" s="104"/>
      <c r="D28" s="105"/>
      <c r="E28" s="105"/>
      <c r="F28" s="105" t="s">
        <v>13</v>
      </c>
      <c r="G28" s="105"/>
      <c r="H28" s="372" t="s">
        <v>68</v>
      </c>
      <c r="I28" s="235"/>
      <c r="J28" s="236" t="s">
        <v>13</v>
      </c>
      <c r="K28" s="26">
        <v>4</v>
      </c>
    </row>
    <row r="29" spans="3:12" ht="27" customHeight="1">
      <c r="C29" s="104" t="s">
        <v>63</v>
      </c>
      <c r="D29" s="105"/>
      <c r="E29" s="105"/>
      <c r="F29" s="105"/>
      <c r="G29" s="105"/>
      <c r="H29" s="374"/>
      <c r="I29" s="110"/>
      <c r="J29" s="104"/>
      <c r="K29" s="274"/>
      <c r="L29" s="21"/>
    </row>
    <row r="30" spans="3:12" ht="27" customHeight="1">
      <c r="C30" s="391" t="s">
        <v>154</v>
      </c>
      <c r="D30" s="392"/>
      <c r="E30" s="232"/>
      <c r="F30" s="258" t="s">
        <v>13</v>
      </c>
      <c r="G30" s="105">
        <v>5</v>
      </c>
      <c r="H30" s="104"/>
      <c r="I30" s="110"/>
      <c r="J30" s="105"/>
      <c r="K30" s="274"/>
      <c r="L30" s="21"/>
    </row>
    <row r="31" spans="3:12" ht="27" customHeight="1">
      <c r="C31" s="393"/>
      <c r="D31" s="394"/>
      <c r="E31" s="105"/>
      <c r="F31" s="372" t="s">
        <v>179</v>
      </c>
      <c r="G31" s="234"/>
      <c r="H31" s="257"/>
      <c r="I31" s="110"/>
      <c r="J31" s="105"/>
      <c r="K31" s="274"/>
      <c r="L31" s="21"/>
    </row>
    <row r="32" spans="3:12" ht="27" customHeight="1">
      <c r="C32" s="103"/>
      <c r="D32" s="103"/>
      <c r="E32" s="105"/>
      <c r="F32" s="372"/>
      <c r="G32" s="235"/>
      <c r="H32" s="259"/>
      <c r="I32" s="110"/>
      <c r="J32" s="105"/>
      <c r="K32" s="274"/>
      <c r="L32" s="21"/>
    </row>
    <row r="33" spans="3:13" ht="27" customHeight="1">
      <c r="C33" s="104" t="s">
        <v>62</v>
      </c>
      <c r="D33" s="105"/>
      <c r="E33" s="105"/>
      <c r="F33" s="374"/>
      <c r="G33" s="110"/>
      <c r="H33" s="104"/>
      <c r="I33" s="105">
        <v>3</v>
      </c>
      <c r="J33" s="105"/>
      <c r="K33" s="274"/>
      <c r="L33" s="21"/>
      <c r="M33" s="396" t="s">
        <v>11</v>
      </c>
    </row>
    <row r="34" spans="3:13" ht="27" customHeight="1">
      <c r="C34" s="391" t="s">
        <v>142</v>
      </c>
      <c r="D34" s="400"/>
      <c r="E34" s="105"/>
      <c r="F34" s="407"/>
      <c r="G34" s="110"/>
      <c r="H34" s="372"/>
      <c r="I34" s="105"/>
      <c r="J34" s="105"/>
      <c r="K34" s="274"/>
      <c r="L34" s="21"/>
      <c r="M34" s="397"/>
    </row>
    <row r="35" spans="3:13" ht="27" customHeight="1">
      <c r="C35" s="393"/>
      <c r="D35" s="394"/>
      <c r="E35" s="109"/>
      <c r="F35" s="112"/>
      <c r="G35" s="105">
        <v>1</v>
      </c>
      <c r="H35" s="372"/>
      <c r="I35" s="105"/>
      <c r="J35" s="105"/>
      <c r="K35" s="274"/>
      <c r="L35" s="21"/>
      <c r="M35" s="397"/>
    </row>
    <row r="36" spans="3:13" ht="27" customHeight="1">
      <c r="C36" s="104"/>
      <c r="D36" s="104"/>
      <c r="E36" s="105"/>
      <c r="F36" s="105" t="s">
        <v>13</v>
      </c>
      <c r="G36" s="105"/>
      <c r="H36" s="111" t="s">
        <v>13</v>
      </c>
      <c r="I36" s="105"/>
      <c r="J36" s="105"/>
      <c r="K36" s="274"/>
      <c r="L36" s="21"/>
      <c r="M36" s="397"/>
    </row>
    <row r="37" spans="3:20" ht="27" customHeight="1">
      <c r="C37" s="104"/>
      <c r="D37" s="104"/>
      <c r="E37" s="105"/>
      <c r="F37" s="105"/>
      <c r="G37" s="105"/>
      <c r="H37" s="104"/>
      <c r="I37" s="105"/>
      <c r="J37" s="372" t="s">
        <v>125</v>
      </c>
      <c r="K37" s="275"/>
      <c r="L37" s="264"/>
      <c r="M37" s="397"/>
      <c r="O37" s="406" t="s">
        <v>298</v>
      </c>
      <c r="P37" s="406"/>
      <c r="Q37" s="406"/>
      <c r="R37" s="406"/>
      <c r="S37" s="406"/>
      <c r="T37" s="406"/>
    </row>
    <row r="38" spans="3:20" ht="27" customHeight="1">
      <c r="C38" s="104"/>
      <c r="D38" s="105"/>
      <c r="E38" s="105"/>
      <c r="F38" s="111"/>
      <c r="G38" s="105"/>
      <c r="H38" s="105"/>
      <c r="I38" s="105"/>
      <c r="J38" s="374"/>
      <c r="K38" s="165"/>
      <c r="L38" s="21"/>
      <c r="M38" s="397"/>
      <c r="O38" s="406"/>
      <c r="P38" s="406"/>
      <c r="Q38" s="406"/>
      <c r="R38" s="406"/>
      <c r="S38" s="406"/>
      <c r="T38" s="406"/>
    </row>
    <row r="39" spans="3:13" ht="27" customHeight="1">
      <c r="C39" s="104" t="s">
        <v>65</v>
      </c>
      <c r="D39" s="105"/>
      <c r="E39" s="105"/>
      <c r="F39" s="111"/>
      <c r="G39" s="105"/>
      <c r="H39" s="105"/>
      <c r="I39" s="105"/>
      <c r="J39" s="104"/>
      <c r="K39" s="165"/>
      <c r="M39" s="397"/>
    </row>
    <row r="40" spans="3:13" ht="27" customHeight="1">
      <c r="C40" s="391" t="s">
        <v>275</v>
      </c>
      <c r="D40" s="400"/>
      <c r="E40" s="232"/>
      <c r="F40" s="258"/>
      <c r="G40" s="105">
        <v>8</v>
      </c>
      <c r="H40" s="105"/>
      <c r="I40" s="105"/>
      <c r="J40" s="104"/>
      <c r="K40" s="165"/>
      <c r="M40" s="397"/>
    </row>
    <row r="41" spans="3:13" ht="27" customHeight="1">
      <c r="C41" s="393"/>
      <c r="D41" s="394"/>
      <c r="E41" s="110"/>
      <c r="F41" s="372" t="s">
        <v>180</v>
      </c>
      <c r="G41" s="234"/>
      <c r="H41" s="105"/>
      <c r="I41" s="105"/>
      <c r="J41" s="104"/>
      <c r="K41" s="165"/>
      <c r="M41" s="397"/>
    </row>
    <row r="42" spans="5:13" ht="27" customHeight="1">
      <c r="E42" s="105"/>
      <c r="F42" s="372"/>
      <c r="G42" s="235"/>
      <c r="H42" s="233"/>
      <c r="I42" s="105">
        <v>6</v>
      </c>
      <c r="J42" s="104"/>
      <c r="K42" s="165"/>
      <c r="M42" s="398"/>
    </row>
    <row r="43" spans="3:11" ht="28.5" customHeight="1">
      <c r="C43" s="106" t="s">
        <v>64</v>
      </c>
      <c r="D43" s="107"/>
      <c r="F43" s="374"/>
      <c r="G43" s="141"/>
      <c r="H43" s="1"/>
      <c r="I43" s="260"/>
      <c r="J43" s="188"/>
      <c r="K43" s="1"/>
    </row>
    <row r="44" spans="3:11" ht="28.5" customHeight="1">
      <c r="C44" s="391" t="s">
        <v>276</v>
      </c>
      <c r="D44" s="400"/>
      <c r="F44" s="407"/>
      <c r="G44" s="141"/>
      <c r="I44" s="260"/>
      <c r="J44" s="188"/>
      <c r="K44" s="1"/>
    </row>
    <row r="45" spans="3:11" ht="28.5" customHeight="1">
      <c r="C45" s="393"/>
      <c r="D45" s="394"/>
      <c r="E45" s="138"/>
      <c r="F45" s="140"/>
      <c r="G45" s="67">
        <v>0</v>
      </c>
      <c r="I45" s="260"/>
      <c r="J45" s="188"/>
      <c r="K45" s="1"/>
    </row>
    <row r="46" spans="8:11" ht="28.5" customHeight="1">
      <c r="H46" s="372" t="s">
        <v>74</v>
      </c>
      <c r="I46" s="261"/>
      <c r="J46" s="262"/>
      <c r="K46" s="1"/>
    </row>
    <row r="47" spans="3:11" ht="28.5" customHeight="1">
      <c r="C47" s="103" t="s">
        <v>119</v>
      </c>
      <c r="D47" s="104"/>
      <c r="H47" s="374"/>
      <c r="I47" s="141"/>
      <c r="K47" s="103">
        <v>3</v>
      </c>
    </row>
    <row r="48" spans="3:9" ht="28.5" customHeight="1">
      <c r="C48" s="391" t="s">
        <v>114</v>
      </c>
      <c r="D48" s="400"/>
      <c r="E48" s="263"/>
      <c r="F48" s="264"/>
      <c r="G48" s="67">
        <v>4</v>
      </c>
      <c r="I48" s="141"/>
    </row>
    <row r="49" spans="3:9" ht="28.5" customHeight="1">
      <c r="C49" s="393"/>
      <c r="D49" s="394"/>
      <c r="E49" s="141"/>
      <c r="F49" s="372" t="s">
        <v>181</v>
      </c>
      <c r="G49" s="260"/>
      <c r="H49" s="243"/>
      <c r="I49" s="141"/>
    </row>
    <row r="50" spans="6:9" ht="28.5" customHeight="1">
      <c r="F50" s="372"/>
      <c r="G50" s="261"/>
      <c r="H50" s="265"/>
      <c r="I50" s="141"/>
    </row>
    <row r="51" spans="3:9" ht="28.5" customHeight="1">
      <c r="C51" s="103" t="s">
        <v>41</v>
      </c>
      <c r="D51" s="104"/>
      <c r="F51" s="374"/>
      <c r="G51" s="141"/>
      <c r="H51" s="1"/>
      <c r="I51" s="67">
        <v>3</v>
      </c>
    </row>
    <row r="52" spans="3:7" ht="28.5" customHeight="1">
      <c r="C52" s="391" t="s">
        <v>128</v>
      </c>
      <c r="D52" s="400"/>
      <c r="F52" s="407"/>
      <c r="G52" s="141"/>
    </row>
    <row r="53" spans="3:7" ht="28.5" customHeight="1">
      <c r="C53" s="393"/>
      <c r="D53" s="394"/>
      <c r="E53" s="138"/>
      <c r="F53" s="140"/>
      <c r="G53" s="67">
        <v>3</v>
      </c>
    </row>
    <row r="54" ht="28.5" customHeight="1"/>
    <row r="55" spans="3:4" ht="18.75">
      <c r="C55" s="104"/>
      <c r="D55" s="105"/>
    </row>
  </sheetData>
  <sheetProtection/>
  <mergeCells count="28">
    <mergeCell ref="C40:D41"/>
    <mergeCell ref="C44:D45"/>
    <mergeCell ref="C52:D53"/>
    <mergeCell ref="C34:D35"/>
    <mergeCell ref="F24:F25"/>
    <mergeCell ref="F31:F34"/>
    <mergeCell ref="F41:F44"/>
    <mergeCell ref="F49:F52"/>
    <mergeCell ref="C48:D49"/>
    <mergeCell ref="H28:H29"/>
    <mergeCell ref="H46:H47"/>
    <mergeCell ref="J37:J38"/>
    <mergeCell ref="H34:H35"/>
    <mergeCell ref="M9:S10"/>
    <mergeCell ref="M11:S12"/>
    <mergeCell ref="K9:L10"/>
    <mergeCell ref="K11:L12"/>
    <mergeCell ref="O37:T38"/>
    <mergeCell ref="B9:G9"/>
    <mergeCell ref="H18:H19"/>
    <mergeCell ref="F21:F22"/>
    <mergeCell ref="C30:D31"/>
    <mergeCell ref="B2:H2"/>
    <mergeCell ref="M33:M42"/>
    <mergeCell ref="J26:J27"/>
    <mergeCell ref="B5:G5"/>
    <mergeCell ref="C22:D23"/>
    <mergeCell ref="C26:D27"/>
  </mergeCells>
  <printOptions/>
  <pageMargins left="0.984251968503937" right="0.31496062992125984" top="0.2755905511811024" bottom="0" header="0" footer="0"/>
  <pageSetup horizontalDpi="600" verticalDpi="600" orientation="portrait" paperSize="9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Y87"/>
  <sheetViews>
    <sheetView zoomScaleSheetLayoutView="100" zoomScalePageLayoutView="0" workbookViewId="0" topLeftCell="A52">
      <selection activeCell="AP28" sqref="AP28"/>
    </sheetView>
  </sheetViews>
  <sheetFormatPr defaultColWidth="9.00390625" defaultRowHeight="13.5"/>
  <cols>
    <col min="1" max="1" width="5.25390625" style="19" customWidth="1"/>
    <col min="2" max="2" width="2.125" style="19" customWidth="1"/>
    <col min="3" max="3" width="3.125" style="19" customWidth="1"/>
    <col min="4" max="64" width="2.125" style="19" customWidth="1"/>
    <col min="65" max="79" width="2.00390625" style="19" customWidth="1"/>
    <col min="80" max="167" width="2.625" style="19" customWidth="1"/>
    <col min="168" max="16384" width="9.00390625" style="19" customWidth="1"/>
  </cols>
  <sheetData>
    <row r="2" spans="20:46" ht="30.75">
      <c r="T2" s="408" t="s">
        <v>217</v>
      </c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</row>
    <row r="3" spans="34:37" ht="12" customHeight="1">
      <c r="AH3" s="176"/>
      <c r="AK3" s="178"/>
    </row>
    <row r="4" spans="34:37" ht="12" customHeight="1">
      <c r="AH4" s="176"/>
      <c r="AK4" s="178"/>
    </row>
    <row r="5" ht="12" customHeight="1">
      <c r="AD5" s="179"/>
    </row>
    <row r="6" ht="12" customHeight="1"/>
    <row r="7" spans="7:59" ht="21" customHeight="1">
      <c r="G7" s="64"/>
      <c r="I7" s="406" t="s">
        <v>218</v>
      </c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</row>
    <row r="8" spans="29:31" ht="12" customHeight="1">
      <c r="AC8" s="64"/>
      <c r="AE8" s="64"/>
    </row>
    <row r="9" ht="12" customHeight="1"/>
    <row r="10" spans="43:50" ht="12" customHeight="1">
      <c r="AQ10" s="21"/>
      <c r="AR10" s="21"/>
      <c r="AS10" s="21"/>
      <c r="AT10" s="21"/>
      <c r="AU10" s="21"/>
      <c r="AV10" s="21"/>
      <c r="AW10" s="21"/>
      <c r="AX10" s="21"/>
    </row>
    <row r="11" spans="30:51" ht="12" customHeight="1">
      <c r="AD11" s="410" t="s">
        <v>219</v>
      </c>
      <c r="AE11" s="410"/>
      <c r="AF11" s="410"/>
      <c r="AG11" s="410"/>
      <c r="AQ11" s="180"/>
      <c r="AR11" s="180"/>
      <c r="AS11" s="180" t="s">
        <v>220</v>
      </c>
      <c r="AT11" s="180"/>
      <c r="AU11" s="181"/>
      <c r="AV11" s="181"/>
      <c r="AW11" s="181"/>
      <c r="AX11" s="181"/>
      <c r="AY11" s="181"/>
    </row>
    <row r="12" spans="30:51" ht="12" customHeight="1">
      <c r="AD12" s="410"/>
      <c r="AE12" s="410"/>
      <c r="AF12" s="410"/>
      <c r="AG12" s="410"/>
      <c r="AQ12" s="180"/>
      <c r="AR12" s="180"/>
      <c r="AS12" s="180"/>
      <c r="AT12" s="180"/>
      <c r="AU12" s="181"/>
      <c r="AV12" s="181"/>
      <c r="AW12" s="181"/>
      <c r="AX12" s="181"/>
      <c r="AY12" s="181"/>
    </row>
    <row r="13" spans="30:51" ht="12" customHeight="1">
      <c r="AD13" s="410"/>
      <c r="AE13" s="410"/>
      <c r="AF13" s="410"/>
      <c r="AG13" s="410"/>
      <c r="AQ13" s="180"/>
      <c r="AR13" s="180"/>
      <c r="AS13" s="180"/>
      <c r="AT13" s="180"/>
      <c r="AU13" s="181"/>
      <c r="AV13" s="181"/>
      <c r="AW13" s="181"/>
      <c r="AX13" s="181"/>
      <c r="AY13" s="181"/>
    </row>
    <row r="14" spans="30:51" ht="12" customHeight="1">
      <c r="AD14" s="410"/>
      <c r="AE14" s="410"/>
      <c r="AF14" s="410"/>
      <c r="AG14" s="410"/>
      <c r="AQ14" s="180"/>
      <c r="AR14" s="180"/>
      <c r="AS14" s="180"/>
      <c r="AT14" s="180"/>
      <c r="AU14" s="181"/>
      <c r="AV14" s="181"/>
      <c r="AW14" s="181"/>
      <c r="AX14" s="181"/>
      <c r="AY14" s="181"/>
    </row>
    <row r="15" spans="4:59" ht="12" customHeight="1">
      <c r="D15" s="411" t="s">
        <v>221</v>
      </c>
      <c r="E15" s="412"/>
      <c r="F15" s="412"/>
      <c r="G15" s="412"/>
      <c r="H15" s="413"/>
      <c r="BC15" s="411" t="s">
        <v>221</v>
      </c>
      <c r="BD15" s="412"/>
      <c r="BE15" s="412"/>
      <c r="BF15" s="412"/>
      <c r="BG15" s="413"/>
    </row>
    <row r="16" spans="4:59" ht="12" customHeight="1">
      <c r="D16" s="414"/>
      <c r="E16" s="415"/>
      <c r="F16" s="415"/>
      <c r="G16" s="415"/>
      <c r="H16" s="416"/>
      <c r="O16" s="16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414"/>
      <c r="BD16" s="415"/>
      <c r="BE16" s="415"/>
      <c r="BF16" s="415"/>
      <c r="BG16" s="416"/>
    </row>
    <row r="17" spans="4:59" ht="12" customHeight="1">
      <c r="D17" s="414"/>
      <c r="E17" s="415"/>
      <c r="F17" s="415"/>
      <c r="G17" s="415"/>
      <c r="H17" s="416"/>
      <c r="O17" s="162"/>
      <c r="P17" s="182">
        <v>4</v>
      </c>
      <c r="Q17" s="138"/>
      <c r="R17" s="183"/>
      <c r="S17" s="21"/>
      <c r="T17" s="138"/>
      <c r="U17" s="140"/>
      <c r="V17" s="140"/>
      <c r="W17" s="183"/>
      <c r="X17" s="21"/>
      <c r="Y17" s="138"/>
      <c r="Z17" s="140"/>
      <c r="AA17" s="140"/>
      <c r="AB17" s="183"/>
      <c r="AC17" s="21"/>
      <c r="AD17" s="138"/>
      <c r="AE17" s="140"/>
      <c r="AF17" s="184"/>
      <c r="AG17" s="183"/>
      <c r="AH17" s="21"/>
      <c r="AI17" s="138"/>
      <c r="AJ17" s="140"/>
      <c r="AK17" s="140"/>
      <c r="AL17" s="183"/>
      <c r="AM17" s="21"/>
      <c r="AN17" s="138"/>
      <c r="AO17" s="140"/>
      <c r="AP17" s="140"/>
      <c r="AQ17" s="183"/>
      <c r="AR17" s="21"/>
      <c r="AS17" s="138"/>
      <c r="AT17" s="183"/>
      <c r="AU17" s="182" t="s">
        <v>222</v>
      </c>
      <c r="AV17" s="21"/>
      <c r="AW17" s="21"/>
      <c r="AX17" s="21"/>
      <c r="AY17" s="21"/>
      <c r="AZ17" s="21"/>
      <c r="BA17" s="21"/>
      <c r="BB17" s="21"/>
      <c r="BC17" s="414"/>
      <c r="BD17" s="415"/>
      <c r="BE17" s="415"/>
      <c r="BF17" s="415"/>
      <c r="BG17" s="416"/>
    </row>
    <row r="18" spans="4:59" ht="12" customHeight="1">
      <c r="D18" s="414"/>
      <c r="E18" s="415"/>
      <c r="F18" s="415"/>
      <c r="G18" s="415"/>
      <c r="H18" s="416"/>
      <c r="O18" s="162"/>
      <c r="P18" s="182">
        <v>3</v>
      </c>
      <c r="Q18" s="420" t="s">
        <v>223</v>
      </c>
      <c r="R18" s="345"/>
      <c r="S18" s="345"/>
      <c r="T18" s="345"/>
      <c r="U18" s="345"/>
      <c r="V18" s="345"/>
      <c r="W18" s="421"/>
      <c r="X18" s="185" t="s">
        <v>224</v>
      </c>
      <c r="Y18" s="420" t="s">
        <v>225</v>
      </c>
      <c r="Z18" s="345"/>
      <c r="AA18" s="345"/>
      <c r="AB18" s="345"/>
      <c r="AC18" s="345"/>
      <c r="AD18" s="345"/>
      <c r="AE18" s="345"/>
      <c r="AF18" s="345"/>
      <c r="AG18" s="421"/>
      <c r="AH18" s="185" t="s">
        <v>224</v>
      </c>
      <c r="AI18" s="420" t="s">
        <v>301</v>
      </c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6"/>
      <c r="AU18" s="182" t="s">
        <v>226</v>
      </c>
      <c r="AV18" s="21"/>
      <c r="AW18" s="21"/>
      <c r="AX18" s="21"/>
      <c r="AY18" s="21"/>
      <c r="AZ18" s="21"/>
      <c r="BA18" s="21"/>
      <c r="BB18" s="21"/>
      <c r="BC18" s="414"/>
      <c r="BD18" s="415"/>
      <c r="BE18" s="415"/>
      <c r="BF18" s="415"/>
      <c r="BG18" s="416"/>
    </row>
    <row r="19" spans="3:59" ht="12" customHeight="1">
      <c r="C19" s="186"/>
      <c r="D19" s="417"/>
      <c r="E19" s="418"/>
      <c r="F19" s="418"/>
      <c r="G19" s="418"/>
      <c r="H19" s="419"/>
      <c r="O19" s="162"/>
      <c r="P19" s="182">
        <v>2</v>
      </c>
      <c r="Q19" s="422"/>
      <c r="R19" s="423"/>
      <c r="S19" s="423"/>
      <c r="T19" s="423"/>
      <c r="U19" s="423"/>
      <c r="V19" s="423"/>
      <c r="W19" s="424"/>
      <c r="X19" s="187"/>
      <c r="Y19" s="422"/>
      <c r="Z19" s="423"/>
      <c r="AA19" s="423"/>
      <c r="AB19" s="423"/>
      <c r="AC19" s="423"/>
      <c r="AD19" s="423"/>
      <c r="AE19" s="423"/>
      <c r="AF19" s="423"/>
      <c r="AG19" s="424"/>
      <c r="AH19" s="187"/>
      <c r="AI19" s="427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9"/>
      <c r="AU19" s="182" t="s">
        <v>226</v>
      </c>
      <c r="AV19" s="21"/>
      <c r="AW19" s="21"/>
      <c r="AX19" s="21"/>
      <c r="AY19" s="21"/>
      <c r="AZ19" s="21"/>
      <c r="BA19" s="21"/>
      <c r="BB19" s="21"/>
      <c r="BC19" s="417"/>
      <c r="BD19" s="418"/>
      <c r="BE19" s="418"/>
      <c r="BF19" s="418"/>
      <c r="BG19" s="419"/>
    </row>
    <row r="20" spans="3:51" ht="12" customHeight="1" thickBot="1">
      <c r="C20" s="186"/>
      <c r="D20" s="186"/>
      <c r="E20" s="186"/>
      <c r="H20" s="21"/>
      <c r="I20" s="21"/>
      <c r="J20" s="21"/>
      <c r="K20" s="21"/>
      <c r="L20" s="21"/>
      <c r="M20" s="21"/>
      <c r="N20" s="21"/>
      <c r="O20" s="162"/>
      <c r="P20" s="182">
        <v>1</v>
      </c>
      <c r="Q20" s="141"/>
      <c r="R20" s="188"/>
      <c r="S20" s="189"/>
      <c r="T20" s="141"/>
      <c r="U20" s="21"/>
      <c r="V20" s="21"/>
      <c r="W20" s="188"/>
      <c r="X20" s="189"/>
      <c r="Y20" s="141"/>
      <c r="Z20" s="21"/>
      <c r="AA20" s="21"/>
      <c r="AB20" s="188"/>
      <c r="AC20" s="189"/>
      <c r="AD20" s="141"/>
      <c r="AE20" s="21"/>
      <c r="AF20" s="141"/>
      <c r="AG20" s="188"/>
      <c r="AH20" s="189"/>
      <c r="AI20" s="141"/>
      <c r="AJ20" s="21"/>
      <c r="AK20" s="21"/>
      <c r="AL20" s="188"/>
      <c r="AM20" s="189"/>
      <c r="AN20" s="141"/>
      <c r="AO20" s="21"/>
      <c r="AP20" s="21"/>
      <c r="AQ20" s="188"/>
      <c r="AR20" s="189"/>
      <c r="AS20" s="141"/>
      <c r="AT20" s="188"/>
      <c r="AU20" s="182" t="s">
        <v>226</v>
      </c>
      <c r="AV20" s="21"/>
      <c r="AW20" s="21"/>
      <c r="AX20" s="21"/>
      <c r="AY20" s="21"/>
    </row>
    <row r="21" spans="3:103" ht="12" customHeight="1">
      <c r="C21" s="186"/>
      <c r="D21" s="186"/>
      <c r="E21" s="186"/>
      <c r="H21" s="21"/>
      <c r="I21" s="21"/>
      <c r="J21" s="21"/>
      <c r="K21" s="21"/>
      <c r="L21" s="21"/>
      <c r="M21" s="21"/>
      <c r="N21" s="21"/>
      <c r="O21" s="190">
        <v>1</v>
      </c>
      <c r="P21" s="191"/>
      <c r="Q21" s="192"/>
      <c r="R21" s="192"/>
      <c r="S21" s="193">
        <v>5</v>
      </c>
      <c r="T21" s="192"/>
      <c r="U21" s="192"/>
      <c r="V21" s="192"/>
      <c r="W21" s="192"/>
      <c r="X21" s="193">
        <v>10</v>
      </c>
      <c r="Y21" s="192"/>
      <c r="Z21" s="192"/>
      <c r="AA21" s="192"/>
      <c r="AB21" s="192"/>
      <c r="AC21" s="193">
        <v>15</v>
      </c>
      <c r="AD21" s="192"/>
      <c r="AE21" s="192"/>
      <c r="AF21" s="194"/>
      <c r="AG21" s="192"/>
      <c r="AH21" s="193">
        <v>20</v>
      </c>
      <c r="AI21" s="192"/>
      <c r="AJ21" s="192"/>
      <c r="AK21" s="192"/>
      <c r="AL21" s="192"/>
      <c r="AM21" s="193">
        <v>25</v>
      </c>
      <c r="AN21" s="192"/>
      <c r="AO21" s="192"/>
      <c r="AP21" s="192"/>
      <c r="AQ21" s="192"/>
      <c r="AR21" s="193">
        <v>30</v>
      </c>
      <c r="AS21" s="192"/>
      <c r="AT21" s="192"/>
      <c r="AU21" s="191"/>
      <c r="AV21" s="190" t="s">
        <v>227</v>
      </c>
      <c r="AW21" s="190"/>
      <c r="AX21" s="21"/>
      <c r="AY21" s="21"/>
      <c r="BC21" s="177"/>
      <c r="BD21" s="177"/>
      <c r="BE21" s="177"/>
      <c r="BF21" s="177"/>
      <c r="BG21" s="177"/>
      <c r="BH21" s="177" t="s">
        <v>227</v>
      </c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</row>
    <row r="22" spans="3:103" ht="12" customHeight="1">
      <c r="C22" s="186"/>
      <c r="D22" s="186"/>
      <c r="E22" s="186"/>
      <c r="H22" s="21"/>
      <c r="I22" s="21"/>
      <c r="J22" s="21"/>
      <c r="K22" s="182">
        <v>4</v>
      </c>
      <c r="L22" s="182">
        <v>3</v>
      </c>
      <c r="M22" s="182">
        <v>2</v>
      </c>
      <c r="N22" s="182">
        <v>1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9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195">
        <v>1</v>
      </c>
      <c r="AX22" s="195">
        <v>2</v>
      </c>
      <c r="AY22" s="195">
        <v>3</v>
      </c>
      <c r="AZ22" s="195">
        <v>4</v>
      </c>
      <c r="BC22" s="177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</row>
    <row r="23" spans="3:103" ht="12" customHeight="1">
      <c r="C23" s="186"/>
      <c r="D23" s="186"/>
      <c r="E23" s="186"/>
      <c r="H23" s="21"/>
      <c r="I23" s="21"/>
      <c r="J23" s="21"/>
      <c r="K23" s="138"/>
      <c r="L23" s="430" t="s">
        <v>228</v>
      </c>
      <c r="M23" s="421"/>
      <c r="N23" s="140"/>
      <c r="O23" s="197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198"/>
      <c r="AW23" s="183"/>
      <c r="AX23" s="430" t="s">
        <v>229</v>
      </c>
      <c r="AY23" s="433"/>
      <c r="AZ23" s="199"/>
      <c r="BC23" s="177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</row>
    <row r="24" spans="3:103" ht="12" customHeight="1">
      <c r="C24" s="186"/>
      <c r="D24" s="186"/>
      <c r="E24" s="186"/>
      <c r="H24" s="21"/>
      <c r="I24" s="21"/>
      <c r="J24" s="21"/>
      <c r="K24" s="141"/>
      <c r="L24" s="431"/>
      <c r="M24" s="432"/>
      <c r="N24" s="21"/>
      <c r="O24" s="197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198"/>
      <c r="AW24" s="188"/>
      <c r="AX24" s="434"/>
      <c r="AY24" s="435"/>
      <c r="AZ24" s="189"/>
      <c r="BC24" s="177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</row>
    <row r="25" spans="3:103" ht="12" customHeight="1">
      <c r="C25" s="200"/>
      <c r="D25" s="200"/>
      <c r="E25" s="186"/>
      <c r="H25" s="21"/>
      <c r="I25" s="21"/>
      <c r="J25" s="21"/>
      <c r="K25" s="136"/>
      <c r="L25" s="431"/>
      <c r="M25" s="432"/>
      <c r="N25" s="134"/>
      <c r="O25" s="20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02" t="s">
        <v>17</v>
      </c>
      <c r="AW25" s="203"/>
      <c r="AX25" s="434"/>
      <c r="AY25" s="435"/>
      <c r="AZ25" s="204"/>
      <c r="BC25" s="177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</row>
    <row r="26" spans="3:103" ht="12" customHeight="1">
      <c r="C26" s="200"/>
      <c r="D26" s="411" t="s">
        <v>230</v>
      </c>
      <c r="E26" s="412"/>
      <c r="F26" s="412"/>
      <c r="G26" s="412"/>
      <c r="H26" s="413"/>
      <c r="I26" s="21"/>
      <c r="J26" s="21"/>
      <c r="K26" s="21"/>
      <c r="L26" s="431"/>
      <c r="M26" s="432"/>
      <c r="N26" s="21"/>
      <c r="O26" s="197"/>
      <c r="P26" s="21"/>
      <c r="Q26" s="21"/>
      <c r="R26" s="21"/>
      <c r="S26" s="138"/>
      <c r="T26" s="140"/>
      <c r="U26" s="140"/>
      <c r="V26" s="140"/>
      <c r="W26" s="140"/>
      <c r="X26" s="140"/>
      <c r="Y26" s="140"/>
      <c r="Z26" s="183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38"/>
      <c r="AL26" s="140"/>
      <c r="AM26" s="140"/>
      <c r="AN26" s="140"/>
      <c r="AO26" s="140"/>
      <c r="AP26" s="140"/>
      <c r="AQ26" s="140"/>
      <c r="AR26" s="183"/>
      <c r="AS26" s="21"/>
      <c r="AT26" s="21"/>
      <c r="AU26" s="21"/>
      <c r="AV26" s="198"/>
      <c r="AW26" s="21"/>
      <c r="AX26" s="434"/>
      <c r="AY26" s="435"/>
      <c r="AZ26" s="21"/>
      <c r="BC26" s="177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</row>
    <row r="27" spans="3:103" ht="12" customHeight="1">
      <c r="C27" s="200"/>
      <c r="D27" s="414"/>
      <c r="E27" s="415"/>
      <c r="F27" s="415"/>
      <c r="G27" s="415"/>
      <c r="H27" s="416"/>
      <c r="I27" s="21"/>
      <c r="J27" s="21"/>
      <c r="K27" s="138"/>
      <c r="L27" s="431"/>
      <c r="M27" s="432"/>
      <c r="N27" s="140"/>
      <c r="O27" s="197"/>
      <c r="P27" s="21"/>
      <c r="Q27" s="21"/>
      <c r="R27" s="21"/>
      <c r="S27" s="141"/>
      <c r="T27" s="21"/>
      <c r="U27" s="21"/>
      <c r="V27" s="21"/>
      <c r="W27" s="21"/>
      <c r="X27" s="21"/>
      <c r="Y27" s="21"/>
      <c r="Z27" s="188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41"/>
      <c r="AL27" s="21"/>
      <c r="AM27" s="21"/>
      <c r="AN27" s="21"/>
      <c r="AO27" s="21"/>
      <c r="AP27" s="21"/>
      <c r="AQ27" s="21"/>
      <c r="AR27" s="188"/>
      <c r="AS27" s="21"/>
      <c r="AT27" s="21"/>
      <c r="AU27" s="21"/>
      <c r="AV27" s="198"/>
      <c r="AW27" s="140"/>
      <c r="AX27" s="434"/>
      <c r="AY27" s="435"/>
      <c r="AZ27" s="183"/>
      <c r="BC27" s="177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</row>
    <row r="28" spans="3:103" ht="12" customHeight="1">
      <c r="C28" s="200"/>
      <c r="D28" s="414"/>
      <c r="E28" s="415"/>
      <c r="F28" s="415"/>
      <c r="G28" s="415"/>
      <c r="H28" s="416"/>
      <c r="I28" s="21"/>
      <c r="J28" s="21"/>
      <c r="K28" s="141"/>
      <c r="L28" s="431"/>
      <c r="M28" s="432"/>
      <c r="N28" s="21"/>
      <c r="O28" s="197"/>
      <c r="P28" s="21"/>
      <c r="Q28" s="21"/>
      <c r="R28" s="21"/>
      <c r="S28" s="141"/>
      <c r="T28" s="21"/>
      <c r="U28" s="21"/>
      <c r="V28" s="21"/>
      <c r="W28" s="21"/>
      <c r="X28" s="21"/>
      <c r="Y28" s="21"/>
      <c r="Z28" s="188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141"/>
      <c r="AL28" s="21"/>
      <c r="AM28" s="21"/>
      <c r="AN28" s="21"/>
      <c r="AO28" s="21"/>
      <c r="AP28" s="21"/>
      <c r="AQ28" s="21"/>
      <c r="AR28" s="188"/>
      <c r="AS28" s="21"/>
      <c r="AT28" s="21"/>
      <c r="AU28" s="21"/>
      <c r="AV28" s="198"/>
      <c r="AW28" s="21"/>
      <c r="AX28" s="434"/>
      <c r="AY28" s="435"/>
      <c r="AZ28" s="188"/>
      <c r="BC28" s="177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</row>
    <row r="29" spans="3:103" ht="12" customHeight="1">
      <c r="C29" s="200"/>
      <c r="D29" s="414"/>
      <c r="E29" s="415"/>
      <c r="F29" s="415"/>
      <c r="G29" s="415"/>
      <c r="H29" s="416"/>
      <c r="I29" s="21"/>
      <c r="J29" s="21"/>
      <c r="K29" s="141"/>
      <c r="L29" s="431"/>
      <c r="M29" s="432"/>
      <c r="N29" s="21"/>
      <c r="O29" s="197"/>
      <c r="P29" s="21"/>
      <c r="Q29" s="21"/>
      <c r="R29" s="21"/>
      <c r="S29" s="141"/>
      <c r="T29" s="21"/>
      <c r="U29" s="21"/>
      <c r="V29" s="138"/>
      <c r="W29" s="140"/>
      <c r="X29" s="140"/>
      <c r="Y29" s="140"/>
      <c r="Z29" s="140"/>
      <c r="AA29" s="140"/>
      <c r="AB29" s="140"/>
      <c r="AC29" s="140"/>
      <c r="AD29" s="140"/>
      <c r="AE29" s="183"/>
      <c r="AF29" s="138"/>
      <c r="AG29" s="140"/>
      <c r="AH29" s="140"/>
      <c r="AI29" s="140"/>
      <c r="AJ29" s="140"/>
      <c r="AK29" s="140"/>
      <c r="AL29" s="140"/>
      <c r="AM29" s="140"/>
      <c r="AN29" s="140"/>
      <c r="AO29" s="183"/>
      <c r="AP29" s="21"/>
      <c r="AQ29" s="21"/>
      <c r="AR29" s="188"/>
      <c r="AS29" s="21"/>
      <c r="AT29" s="21"/>
      <c r="AU29" s="21"/>
      <c r="AV29" s="198"/>
      <c r="AW29" s="21"/>
      <c r="AX29" s="434"/>
      <c r="AY29" s="435"/>
      <c r="AZ29" s="188"/>
      <c r="BC29" s="177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</row>
    <row r="30" spans="3:103" ht="12" customHeight="1">
      <c r="C30" s="200"/>
      <c r="D30" s="414"/>
      <c r="E30" s="415"/>
      <c r="F30" s="415"/>
      <c r="G30" s="415"/>
      <c r="H30" s="416"/>
      <c r="I30" s="21"/>
      <c r="J30" s="21"/>
      <c r="K30" s="136"/>
      <c r="L30" s="422"/>
      <c r="M30" s="424"/>
      <c r="N30" s="134"/>
      <c r="O30" s="201">
        <v>10</v>
      </c>
      <c r="P30" s="21"/>
      <c r="Q30" s="21"/>
      <c r="R30" s="21"/>
      <c r="S30" s="141"/>
      <c r="T30" s="21"/>
      <c r="U30" s="21"/>
      <c r="V30" s="141"/>
      <c r="W30" s="21"/>
      <c r="X30" s="21"/>
      <c r="Y30" s="21"/>
      <c r="Z30" s="21"/>
      <c r="AA30" s="438" t="s">
        <v>231</v>
      </c>
      <c r="AB30" s="409"/>
      <c r="AC30" s="409"/>
      <c r="AD30" s="409"/>
      <c r="AE30" s="409"/>
      <c r="AF30" s="409"/>
      <c r="AG30" s="409"/>
      <c r="AH30" s="409"/>
      <c r="AI30" s="409"/>
      <c r="AJ30" s="409"/>
      <c r="AK30" s="21"/>
      <c r="AL30" s="21"/>
      <c r="AM30" s="21"/>
      <c r="AN30" s="21"/>
      <c r="AO30" s="188"/>
      <c r="AP30" s="21"/>
      <c r="AQ30" s="21"/>
      <c r="AR30" s="188"/>
      <c r="AS30" s="21"/>
      <c r="AT30" s="21"/>
      <c r="AU30" s="21"/>
      <c r="AV30" s="198"/>
      <c r="AW30" s="205"/>
      <c r="AX30" s="436"/>
      <c r="AY30" s="437"/>
      <c r="AZ30" s="206"/>
      <c r="BC30" s="177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</row>
    <row r="31" spans="3:103" ht="12" customHeight="1">
      <c r="C31" s="200"/>
      <c r="D31" s="414"/>
      <c r="E31" s="415"/>
      <c r="F31" s="415"/>
      <c r="G31" s="415"/>
      <c r="H31" s="416"/>
      <c r="I31" s="21"/>
      <c r="J31" s="21"/>
      <c r="K31" s="21"/>
      <c r="L31" s="175"/>
      <c r="M31" s="175"/>
      <c r="N31" s="21"/>
      <c r="O31" s="197"/>
      <c r="P31" s="21"/>
      <c r="Q31" s="21"/>
      <c r="R31" s="21"/>
      <c r="S31" s="141"/>
      <c r="T31" s="21"/>
      <c r="U31" s="21"/>
      <c r="V31" s="141"/>
      <c r="W31" s="21"/>
      <c r="X31" s="21"/>
      <c r="Y31" s="21"/>
      <c r="Z31" s="21"/>
      <c r="AA31" s="21"/>
      <c r="AB31" s="21"/>
      <c r="AC31" s="21"/>
      <c r="AD31" s="21"/>
      <c r="AE31" s="188"/>
      <c r="AF31" s="141"/>
      <c r="AG31" s="21"/>
      <c r="AH31" s="21"/>
      <c r="AI31" s="21"/>
      <c r="AJ31" s="21"/>
      <c r="AK31" s="21"/>
      <c r="AL31" s="21"/>
      <c r="AM31" s="21"/>
      <c r="AN31" s="21"/>
      <c r="AO31" s="188"/>
      <c r="AP31" s="21"/>
      <c r="AQ31" s="21"/>
      <c r="AR31" s="188"/>
      <c r="AS31" s="21"/>
      <c r="AT31" s="21"/>
      <c r="AU31" s="21"/>
      <c r="AV31" s="198"/>
      <c r="AW31" s="21"/>
      <c r="AX31" s="207"/>
      <c r="AY31" s="207"/>
      <c r="AZ31" s="21"/>
      <c r="BC31" s="177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</row>
    <row r="32" spans="3:103" ht="12" customHeight="1">
      <c r="C32" s="208"/>
      <c r="D32" s="414"/>
      <c r="E32" s="415"/>
      <c r="F32" s="415"/>
      <c r="G32" s="415"/>
      <c r="H32" s="416"/>
      <c r="I32" s="21"/>
      <c r="J32" s="21"/>
      <c r="K32" s="138"/>
      <c r="L32" s="439" t="s">
        <v>232</v>
      </c>
      <c r="M32" s="440"/>
      <c r="N32" s="140"/>
      <c r="O32" s="197"/>
      <c r="P32" s="21"/>
      <c r="Q32" s="21"/>
      <c r="R32" s="21"/>
      <c r="S32" s="141"/>
      <c r="T32" s="21"/>
      <c r="U32" s="21"/>
      <c r="V32" s="141"/>
      <c r="W32" s="21"/>
      <c r="X32" s="21"/>
      <c r="Y32" s="21"/>
      <c r="Z32" s="21"/>
      <c r="AA32" s="21"/>
      <c r="AB32" s="21"/>
      <c r="AC32" s="21"/>
      <c r="AD32" s="21"/>
      <c r="AE32" s="188"/>
      <c r="AF32" s="141"/>
      <c r="AG32" s="21"/>
      <c r="AH32" s="21"/>
      <c r="AI32" s="21"/>
      <c r="AJ32" s="21"/>
      <c r="AK32" s="21"/>
      <c r="AL32" s="21"/>
      <c r="AM32" s="21"/>
      <c r="AN32" s="21"/>
      <c r="AO32" s="188"/>
      <c r="AP32" s="21"/>
      <c r="AQ32" s="21"/>
      <c r="AR32" s="188"/>
      <c r="AS32" s="21"/>
      <c r="AT32" s="21"/>
      <c r="AU32" s="21"/>
      <c r="AV32" s="198"/>
      <c r="AW32" s="140"/>
      <c r="AX32" s="445" t="s">
        <v>233</v>
      </c>
      <c r="AY32" s="446"/>
      <c r="AZ32" s="183"/>
      <c r="BC32" s="177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</row>
    <row r="33" spans="3:103" ht="12" customHeight="1">
      <c r="C33" s="157"/>
      <c r="D33" s="414"/>
      <c r="E33" s="415"/>
      <c r="F33" s="415"/>
      <c r="G33" s="415"/>
      <c r="H33" s="416"/>
      <c r="I33" s="21"/>
      <c r="J33" s="21"/>
      <c r="K33" s="141"/>
      <c r="L33" s="441"/>
      <c r="M33" s="442"/>
      <c r="N33" s="21"/>
      <c r="O33" s="197"/>
      <c r="P33" s="21"/>
      <c r="Q33" s="21"/>
      <c r="R33" s="21"/>
      <c r="S33" s="141"/>
      <c r="T33" s="21"/>
      <c r="U33" s="21"/>
      <c r="V33" s="141"/>
      <c r="W33" s="21"/>
      <c r="X33" s="21"/>
      <c r="Y33" s="21"/>
      <c r="Z33" s="21"/>
      <c r="AA33" s="21"/>
      <c r="AB33" s="21"/>
      <c r="AC33" s="21"/>
      <c r="AD33" s="21"/>
      <c r="AE33" s="188"/>
      <c r="AF33" s="141"/>
      <c r="AG33" s="21"/>
      <c r="AH33" s="21"/>
      <c r="AI33" s="21"/>
      <c r="AJ33" s="21"/>
      <c r="AK33" s="21"/>
      <c r="AL33" s="21"/>
      <c r="AM33" s="21"/>
      <c r="AN33" s="21"/>
      <c r="AO33" s="188"/>
      <c r="AP33" s="21"/>
      <c r="AQ33" s="21"/>
      <c r="AR33" s="188"/>
      <c r="AS33" s="21"/>
      <c r="AT33" s="21"/>
      <c r="AU33" s="21"/>
      <c r="AV33" s="198"/>
      <c r="AW33" s="21"/>
      <c r="AX33" s="447"/>
      <c r="AY33" s="448"/>
      <c r="AZ33" s="188"/>
      <c r="BC33" s="177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</row>
    <row r="34" spans="3:103" ht="12" customHeight="1">
      <c r="C34" s="157"/>
      <c r="D34" s="417"/>
      <c r="E34" s="418"/>
      <c r="F34" s="418"/>
      <c r="G34" s="418"/>
      <c r="H34" s="419"/>
      <c r="I34" s="21"/>
      <c r="J34" s="21"/>
      <c r="K34" s="141"/>
      <c r="L34" s="441"/>
      <c r="M34" s="442"/>
      <c r="N34" s="21"/>
      <c r="O34" s="197"/>
      <c r="P34" s="21"/>
      <c r="Q34" s="21"/>
      <c r="R34" s="21"/>
      <c r="S34" s="141"/>
      <c r="T34" s="21"/>
      <c r="U34" s="21"/>
      <c r="V34" s="141"/>
      <c r="W34" s="21"/>
      <c r="X34" s="21"/>
      <c r="Y34" s="21"/>
      <c r="Z34" s="21"/>
      <c r="AA34" s="21"/>
      <c r="AB34" s="21"/>
      <c r="AC34" s="21"/>
      <c r="AD34" s="21"/>
      <c r="AE34" s="188"/>
      <c r="AF34" s="141"/>
      <c r="AG34" s="21"/>
      <c r="AH34" s="21"/>
      <c r="AI34" s="21"/>
      <c r="AJ34" s="21"/>
      <c r="AK34" s="21"/>
      <c r="AL34" s="21"/>
      <c r="AM34" s="21"/>
      <c r="AN34" s="21"/>
      <c r="AO34" s="188"/>
      <c r="AP34" s="21"/>
      <c r="AQ34" s="21"/>
      <c r="AR34" s="188"/>
      <c r="AS34" s="21"/>
      <c r="AT34" s="21"/>
      <c r="AU34" s="21"/>
      <c r="AV34" s="198"/>
      <c r="AW34" s="21"/>
      <c r="AX34" s="447"/>
      <c r="AY34" s="448"/>
      <c r="AZ34" s="188"/>
      <c r="BC34" s="177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</row>
    <row r="35" spans="3:103" ht="12" customHeight="1">
      <c r="C35" s="157"/>
      <c r="D35" s="157"/>
      <c r="E35" s="157"/>
      <c r="H35" s="21"/>
      <c r="I35" s="21"/>
      <c r="J35" s="21"/>
      <c r="K35" s="136"/>
      <c r="L35" s="441"/>
      <c r="M35" s="442"/>
      <c r="N35" s="134"/>
      <c r="O35" s="201">
        <v>15</v>
      </c>
      <c r="P35" s="21"/>
      <c r="Q35" s="21"/>
      <c r="R35" s="21"/>
      <c r="S35" s="141"/>
      <c r="T35" s="21"/>
      <c r="U35" s="21"/>
      <c r="V35" s="141"/>
      <c r="W35" s="21"/>
      <c r="X35" s="21"/>
      <c r="Y35" s="21"/>
      <c r="Z35" s="21"/>
      <c r="AA35" s="21"/>
      <c r="AB35" s="21"/>
      <c r="AC35" s="21"/>
      <c r="AD35" s="21"/>
      <c r="AE35" s="188"/>
      <c r="AF35" s="141"/>
      <c r="AG35" s="21"/>
      <c r="AH35" s="21"/>
      <c r="AI35" s="21"/>
      <c r="AJ35" s="21"/>
      <c r="AK35" s="21"/>
      <c r="AL35" s="21"/>
      <c r="AM35" s="21"/>
      <c r="AN35" s="21"/>
      <c r="AO35" s="188"/>
      <c r="AP35" s="21"/>
      <c r="AQ35" s="21"/>
      <c r="AR35" s="188"/>
      <c r="AS35" s="21"/>
      <c r="AT35" s="21"/>
      <c r="AU35" s="21"/>
      <c r="AV35" s="198"/>
      <c r="AW35" s="205"/>
      <c r="AX35" s="447"/>
      <c r="AY35" s="448"/>
      <c r="AZ35" s="206"/>
      <c r="BC35" s="177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</row>
    <row r="36" spans="3:103" ht="12" customHeight="1">
      <c r="C36" s="157"/>
      <c r="D36" s="157"/>
      <c r="E36" s="157"/>
      <c r="H36" s="21"/>
      <c r="I36" s="21"/>
      <c r="J36" s="21"/>
      <c r="K36" s="21"/>
      <c r="L36" s="441"/>
      <c r="M36" s="442"/>
      <c r="N36" s="21"/>
      <c r="O36" s="197"/>
      <c r="P36" s="21"/>
      <c r="Q36" s="21"/>
      <c r="R36" s="21"/>
      <c r="S36" s="141"/>
      <c r="T36" s="21"/>
      <c r="U36" s="21"/>
      <c r="V36" s="141"/>
      <c r="W36" s="21"/>
      <c r="X36" s="21"/>
      <c r="Y36" s="21"/>
      <c r="Z36" s="21"/>
      <c r="AA36" s="21"/>
      <c r="AB36" s="21"/>
      <c r="AC36" s="21"/>
      <c r="AD36" s="21"/>
      <c r="AE36" s="188"/>
      <c r="AF36" s="141"/>
      <c r="AG36" s="21"/>
      <c r="AH36" s="21"/>
      <c r="AI36" s="21"/>
      <c r="AJ36" s="21"/>
      <c r="AK36" s="21"/>
      <c r="AL36" s="21"/>
      <c r="AM36" s="21"/>
      <c r="AN36" s="21"/>
      <c r="AO36" s="188"/>
      <c r="AP36" s="21"/>
      <c r="AQ36" s="21"/>
      <c r="AR36" s="188"/>
      <c r="AS36" s="21"/>
      <c r="AT36" s="21"/>
      <c r="AU36" s="21"/>
      <c r="AV36" s="198"/>
      <c r="AW36" s="21"/>
      <c r="AX36" s="447"/>
      <c r="AY36" s="448"/>
      <c r="AZ36" s="21"/>
      <c r="BC36" s="177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</row>
    <row r="37" spans="3:103" ht="12" customHeight="1">
      <c r="C37" s="157"/>
      <c r="D37" s="157"/>
      <c r="E37" s="157"/>
      <c r="J37" s="21"/>
      <c r="K37" s="138"/>
      <c r="L37" s="441"/>
      <c r="M37" s="442"/>
      <c r="N37" s="140"/>
      <c r="O37" s="197"/>
      <c r="P37" s="21"/>
      <c r="Q37" s="21"/>
      <c r="R37" s="21"/>
      <c r="S37" s="141"/>
      <c r="T37" s="21"/>
      <c r="U37" s="21"/>
      <c r="V37" s="141"/>
      <c r="W37" s="21"/>
      <c r="X37" s="21"/>
      <c r="Y37" s="21"/>
      <c r="Z37" s="21"/>
      <c r="AA37" s="21"/>
      <c r="AB37" s="21"/>
      <c r="AC37" s="21"/>
      <c r="AD37" s="21"/>
      <c r="AE37" s="188"/>
      <c r="AF37" s="141"/>
      <c r="AG37" s="21"/>
      <c r="AH37" s="21"/>
      <c r="AI37" s="21"/>
      <c r="AJ37" s="21"/>
      <c r="AK37" s="21"/>
      <c r="AL37" s="21"/>
      <c r="AM37" s="21"/>
      <c r="AN37" s="21"/>
      <c r="AO37" s="188"/>
      <c r="AP37" s="21"/>
      <c r="AQ37" s="21"/>
      <c r="AR37" s="188"/>
      <c r="AS37" s="21"/>
      <c r="AT37" s="21"/>
      <c r="AU37" s="21"/>
      <c r="AV37" s="198"/>
      <c r="AW37" s="140"/>
      <c r="AX37" s="447"/>
      <c r="AY37" s="448"/>
      <c r="AZ37" s="183"/>
      <c r="BC37" s="177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</row>
    <row r="38" spans="3:103" ht="12" customHeight="1">
      <c r="C38" s="157"/>
      <c r="D38" s="157"/>
      <c r="E38" s="157"/>
      <c r="J38" s="21"/>
      <c r="K38" s="141"/>
      <c r="L38" s="441"/>
      <c r="M38" s="442"/>
      <c r="N38" s="21"/>
      <c r="O38" s="197"/>
      <c r="P38" s="21"/>
      <c r="Q38" s="21"/>
      <c r="R38" s="21"/>
      <c r="S38" s="141"/>
      <c r="T38" s="21"/>
      <c r="U38" s="21"/>
      <c r="V38" s="136"/>
      <c r="W38" s="134"/>
      <c r="X38" s="134"/>
      <c r="Y38" s="134"/>
      <c r="Z38" s="134"/>
      <c r="AA38" s="134"/>
      <c r="AB38" s="134"/>
      <c r="AC38" s="134"/>
      <c r="AD38" s="134"/>
      <c r="AE38" s="206"/>
      <c r="AF38" s="136"/>
      <c r="AG38" s="134"/>
      <c r="AH38" s="134"/>
      <c r="AI38" s="134"/>
      <c r="AJ38" s="134"/>
      <c r="AK38" s="134"/>
      <c r="AL38" s="134"/>
      <c r="AM38" s="134"/>
      <c r="AN38" s="134"/>
      <c r="AO38" s="206"/>
      <c r="AP38" s="21"/>
      <c r="AQ38" s="21"/>
      <c r="AR38" s="188"/>
      <c r="AS38" s="21"/>
      <c r="AT38" s="21"/>
      <c r="AU38" s="21"/>
      <c r="AV38" s="198"/>
      <c r="AW38" s="21"/>
      <c r="AX38" s="447"/>
      <c r="AY38" s="448"/>
      <c r="AZ38" s="188"/>
      <c r="BC38" s="177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</row>
    <row r="39" spans="3:103" ht="12" customHeight="1">
      <c r="C39" s="157"/>
      <c r="D39" s="157"/>
      <c r="E39" s="157"/>
      <c r="J39" s="21"/>
      <c r="K39" s="141"/>
      <c r="L39" s="441"/>
      <c r="M39" s="442"/>
      <c r="N39" s="21"/>
      <c r="O39" s="197"/>
      <c r="P39" s="21"/>
      <c r="Q39" s="21"/>
      <c r="R39" s="21"/>
      <c r="S39" s="141"/>
      <c r="T39" s="21"/>
      <c r="U39" s="21"/>
      <c r="V39" s="21"/>
      <c r="W39" s="21"/>
      <c r="X39" s="21"/>
      <c r="Y39" s="21"/>
      <c r="Z39" s="188"/>
      <c r="AK39" s="141"/>
      <c r="AL39" s="21"/>
      <c r="AM39" s="21"/>
      <c r="AN39" s="21"/>
      <c r="AO39" s="21"/>
      <c r="AP39" s="21"/>
      <c r="AQ39" s="21"/>
      <c r="AR39" s="188"/>
      <c r="AS39" s="21"/>
      <c r="AT39" s="21"/>
      <c r="AU39" s="21"/>
      <c r="AV39" s="198"/>
      <c r="AW39" s="21"/>
      <c r="AX39" s="447"/>
      <c r="AY39" s="448"/>
      <c r="AZ39" s="188"/>
      <c r="BC39" s="177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</row>
    <row r="40" spans="3:103" ht="12" customHeight="1">
      <c r="C40" s="157"/>
      <c r="D40" s="157"/>
      <c r="E40" s="157"/>
      <c r="J40" s="21"/>
      <c r="K40" s="136"/>
      <c r="L40" s="443"/>
      <c r="M40" s="444"/>
      <c r="N40" s="134"/>
      <c r="O40" s="201">
        <v>20</v>
      </c>
      <c r="P40" s="21"/>
      <c r="Q40" s="21"/>
      <c r="R40" s="21"/>
      <c r="S40" s="141"/>
      <c r="T40" s="21"/>
      <c r="U40" s="21"/>
      <c r="V40" s="21"/>
      <c r="W40" s="21"/>
      <c r="X40" s="21"/>
      <c r="Y40" s="21"/>
      <c r="Z40" s="188"/>
      <c r="AK40" s="141"/>
      <c r="AL40" s="21"/>
      <c r="AM40" s="21"/>
      <c r="AN40" s="21"/>
      <c r="AO40" s="21"/>
      <c r="AP40" s="21"/>
      <c r="AQ40" s="21"/>
      <c r="AR40" s="188"/>
      <c r="AS40" s="21"/>
      <c r="AT40" s="21"/>
      <c r="AU40" s="21"/>
      <c r="AV40" s="198"/>
      <c r="AW40" s="205"/>
      <c r="AX40" s="449"/>
      <c r="AY40" s="450"/>
      <c r="AZ40" s="206"/>
      <c r="BC40" s="177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</row>
    <row r="41" spans="3:103" ht="12" customHeight="1">
      <c r="C41" s="196"/>
      <c r="D41" s="196"/>
      <c r="E41" s="157"/>
      <c r="H41" s="21"/>
      <c r="I41" s="21"/>
      <c r="J41" s="21"/>
      <c r="K41" s="21"/>
      <c r="L41" s="209"/>
      <c r="M41" s="209"/>
      <c r="N41" s="21"/>
      <c r="O41" s="197"/>
      <c r="P41" s="21"/>
      <c r="Q41" s="21"/>
      <c r="R41" s="21"/>
      <c r="S41" s="136"/>
      <c r="T41" s="134"/>
      <c r="U41" s="134"/>
      <c r="V41" s="134"/>
      <c r="W41" s="134"/>
      <c r="X41" s="134"/>
      <c r="Y41" s="134"/>
      <c r="Z41" s="206"/>
      <c r="AK41" s="136"/>
      <c r="AL41" s="134"/>
      <c r="AM41" s="134"/>
      <c r="AN41" s="134"/>
      <c r="AO41" s="134"/>
      <c r="AP41" s="134"/>
      <c r="AQ41" s="134"/>
      <c r="AR41" s="206"/>
      <c r="AS41" s="21"/>
      <c r="AT41" s="21"/>
      <c r="AU41" s="21"/>
      <c r="AV41" s="198"/>
      <c r="AW41" s="21"/>
      <c r="AX41" s="210"/>
      <c r="AY41" s="210"/>
      <c r="AZ41" s="21"/>
      <c r="BC41" s="177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</row>
    <row r="42" spans="3:103" ht="12" customHeight="1">
      <c r="C42" s="196"/>
      <c r="D42" s="196"/>
      <c r="E42" s="196"/>
      <c r="H42" s="21"/>
      <c r="I42" s="21"/>
      <c r="J42" s="21"/>
      <c r="K42" s="138"/>
      <c r="L42" s="439" t="s">
        <v>234</v>
      </c>
      <c r="M42" s="440"/>
      <c r="N42" s="140"/>
      <c r="O42" s="197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198"/>
      <c r="AW42" s="140"/>
      <c r="AX42" s="430" t="s">
        <v>235</v>
      </c>
      <c r="AY42" s="433"/>
      <c r="AZ42" s="183"/>
      <c r="BC42" s="177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</row>
    <row r="43" spans="3:103" ht="12" customHeight="1">
      <c r="C43" s="196"/>
      <c r="D43" s="196"/>
      <c r="E43" s="196"/>
      <c r="H43" s="21"/>
      <c r="I43" s="21"/>
      <c r="J43" s="21"/>
      <c r="K43" s="141"/>
      <c r="L43" s="441"/>
      <c r="M43" s="442"/>
      <c r="N43" s="21"/>
      <c r="O43" s="197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198"/>
      <c r="AW43" s="21"/>
      <c r="AX43" s="434"/>
      <c r="AY43" s="435"/>
      <c r="AZ43" s="188"/>
      <c r="BC43" s="177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</row>
    <row r="44" spans="3:103" ht="12" customHeight="1">
      <c r="C44" s="196"/>
      <c r="D44" s="196"/>
      <c r="E44" s="196"/>
      <c r="H44" s="21"/>
      <c r="I44" s="21"/>
      <c r="J44" s="21"/>
      <c r="K44" s="141"/>
      <c r="L44" s="441"/>
      <c r="M44" s="442"/>
      <c r="N44" s="21"/>
      <c r="O44" s="197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198"/>
      <c r="AW44" s="21"/>
      <c r="AX44" s="434"/>
      <c r="AY44" s="435"/>
      <c r="AZ44" s="188"/>
      <c r="BC44" s="177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</row>
    <row r="45" spans="3:103" ht="12" customHeight="1">
      <c r="C45" s="196"/>
      <c r="D45" s="196"/>
      <c r="E45" s="196"/>
      <c r="H45" s="21"/>
      <c r="I45" s="21"/>
      <c r="J45" s="21"/>
      <c r="K45" s="136"/>
      <c r="L45" s="443"/>
      <c r="M45" s="444"/>
      <c r="N45" s="134"/>
      <c r="O45" s="201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198"/>
      <c r="AW45" s="205"/>
      <c r="AX45" s="434"/>
      <c r="AY45" s="435"/>
      <c r="AZ45" s="206"/>
      <c r="BC45" s="177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</row>
    <row r="46" spans="3:103" ht="12" customHeight="1">
      <c r="C46" s="196"/>
      <c r="D46" s="196"/>
      <c r="E46" s="196"/>
      <c r="H46" s="21"/>
      <c r="I46" s="21"/>
      <c r="J46" s="21"/>
      <c r="O46" s="197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198"/>
      <c r="AW46" s="21"/>
      <c r="AX46" s="434"/>
      <c r="AY46" s="435"/>
      <c r="AZ46" s="21"/>
      <c r="BC46" s="177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</row>
    <row r="47" spans="3:102" ht="12" customHeight="1">
      <c r="C47" s="21"/>
      <c r="D47" s="410" t="s">
        <v>236</v>
      </c>
      <c r="E47" s="409"/>
      <c r="F47" s="409"/>
      <c r="G47" s="409"/>
      <c r="H47" s="196"/>
      <c r="I47" s="21"/>
      <c r="J47" s="21"/>
      <c r="K47" s="138"/>
      <c r="L47" s="439" t="s">
        <v>237</v>
      </c>
      <c r="M47" s="440"/>
      <c r="N47" s="140"/>
      <c r="O47" s="197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198"/>
      <c r="AW47" s="140"/>
      <c r="AX47" s="434"/>
      <c r="AY47" s="435"/>
      <c r="AZ47" s="183"/>
      <c r="BD47" s="410" t="s">
        <v>238</v>
      </c>
      <c r="BE47" s="410"/>
      <c r="BF47" s="410"/>
      <c r="BG47" s="410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</row>
    <row r="48" spans="4:102" ht="12" customHeight="1">
      <c r="D48" s="409"/>
      <c r="E48" s="409"/>
      <c r="F48" s="409"/>
      <c r="G48" s="409"/>
      <c r="H48" s="196"/>
      <c r="I48" s="21"/>
      <c r="J48" s="21"/>
      <c r="K48" s="141"/>
      <c r="L48" s="441"/>
      <c r="M48" s="442"/>
      <c r="N48" s="21"/>
      <c r="O48" s="197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198"/>
      <c r="AW48" s="21"/>
      <c r="AX48" s="436"/>
      <c r="AY48" s="437"/>
      <c r="AZ48" s="188"/>
      <c r="BD48" s="410"/>
      <c r="BE48" s="410"/>
      <c r="BF48" s="410"/>
      <c r="BG48" s="410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</row>
    <row r="49" spans="4:102" ht="12" customHeight="1">
      <c r="D49" s="409"/>
      <c r="E49" s="409"/>
      <c r="F49" s="409"/>
      <c r="G49" s="409"/>
      <c r="H49" s="196"/>
      <c r="I49" s="21"/>
      <c r="J49" s="21"/>
      <c r="K49" s="141"/>
      <c r="L49" s="441"/>
      <c r="M49" s="442"/>
      <c r="N49" s="21"/>
      <c r="O49" s="197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198"/>
      <c r="AW49" s="21"/>
      <c r="AX49" s="430" t="s">
        <v>239</v>
      </c>
      <c r="AY49" s="433"/>
      <c r="AZ49" s="188"/>
      <c r="BD49" s="410"/>
      <c r="BE49" s="410"/>
      <c r="BF49" s="410"/>
      <c r="BG49" s="410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</row>
    <row r="50" spans="4:102" ht="12" customHeight="1">
      <c r="D50" s="409"/>
      <c r="E50" s="409"/>
      <c r="F50" s="409"/>
      <c r="G50" s="409"/>
      <c r="H50" s="196"/>
      <c r="I50" s="21"/>
      <c r="J50" s="21"/>
      <c r="K50" s="136"/>
      <c r="L50" s="441"/>
      <c r="M50" s="442"/>
      <c r="N50" s="134"/>
      <c r="O50" s="201">
        <v>30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198"/>
      <c r="AW50" s="205"/>
      <c r="AX50" s="434"/>
      <c r="AY50" s="435"/>
      <c r="AZ50" s="206"/>
      <c r="BD50" s="410"/>
      <c r="BE50" s="410"/>
      <c r="BF50" s="410"/>
      <c r="BG50" s="410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</row>
    <row r="51" spans="3:103" ht="12" customHeight="1">
      <c r="C51" s="196"/>
      <c r="D51" s="196"/>
      <c r="E51" s="196"/>
      <c r="F51" s="21"/>
      <c r="G51" s="21"/>
      <c r="H51" s="21"/>
      <c r="I51" s="21"/>
      <c r="J51" s="21"/>
      <c r="K51" s="21"/>
      <c r="L51" s="441"/>
      <c r="M51" s="442"/>
      <c r="N51" s="21"/>
      <c r="O51" s="197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198"/>
      <c r="AW51" s="21"/>
      <c r="AX51" s="434"/>
      <c r="AY51" s="435"/>
      <c r="AZ51" s="21"/>
      <c r="BC51" s="177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</row>
    <row r="52" spans="3:103" ht="12" customHeight="1">
      <c r="C52" s="196"/>
      <c r="D52" s="196"/>
      <c r="E52" s="196"/>
      <c r="F52" s="21"/>
      <c r="G52" s="21"/>
      <c r="H52" s="21"/>
      <c r="I52" s="21"/>
      <c r="J52" s="21"/>
      <c r="K52" s="138"/>
      <c r="L52" s="441"/>
      <c r="M52" s="442"/>
      <c r="N52" s="140"/>
      <c r="O52" s="197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198"/>
      <c r="AW52" s="140"/>
      <c r="AX52" s="434"/>
      <c r="AY52" s="435"/>
      <c r="AZ52" s="183"/>
      <c r="BC52" s="177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</row>
    <row r="53" spans="3:103" ht="12" customHeight="1">
      <c r="C53" s="196"/>
      <c r="D53" s="196"/>
      <c r="E53" s="196"/>
      <c r="F53" s="21"/>
      <c r="G53" s="21"/>
      <c r="H53" s="21"/>
      <c r="I53" s="21"/>
      <c r="J53" s="21"/>
      <c r="K53" s="141"/>
      <c r="L53" s="441"/>
      <c r="M53" s="442"/>
      <c r="N53" s="21"/>
      <c r="O53" s="197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198"/>
      <c r="AW53" s="21"/>
      <c r="AX53" s="434"/>
      <c r="AY53" s="435"/>
      <c r="AZ53" s="188"/>
      <c r="BC53" s="177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</row>
    <row r="54" spans="3:103" ht="12" customHeight="1">
      <c r="C54" s="196"/>
      <c r="D54" s="196"/>
      <c r="E54" s="196"/>
      <c r="F54" s="21"/>
      <c r="G54" s="21"/>
      <c r="H54" s="21"/>
      <c r="I54" s="21"/>
      <c r="J54" s="21"/>
      <c r="K54" s="141"/>
      <c r="L54" s="441"/>
      <c r="M54" s="442"/>
      <c r="N54" s="21"/>
      <c r="O54" s="197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198"/>
      <c r="AW54" s="21"/>
      <c r="AX54" s="434"/>
      <c r="AY54" s="435"/>
      <c r="AZ54" s="188"/>
      <c r="BC54" s="177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</row>
    <row r="55" spans="3:103" ht="12" customHeight="1">
      <c r="C55" s="196"/>
      <c r="D55" s="196"/>
      <c r="E55" s="196"/>
      <c r="F55" s="21"/>
      <c r="G55" s="21"/>
      <c r="H55" s="21"/>
      <c r="I55" s="21"/>
      <c r="J55" s="21"/>
      <c r="K55" s="136"/>
      <c r="L55" s="443"/>
      <c r="M55" s="444"/>
      <c r="N55" s="134"/>
      <c r="O55" s="201">
        <v>35</v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198"/>
      <c r="AW55" s="205"/>
      <c r="AX55" s="436"/>
      <c r="AY55" s="437"/>
      <c r="AZ55" s="206"/>
      <c r="BC55" s="177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</row>
    <row r="56" spans="3:103" ht="12" customHeight="1">
      <c r="C56" s="196"/>
      <c r="D56" s="196"/>
      <c r="E56" s="196"/>
      <c r="F56" s="21"/>
      <c r="G56" s="21"/>
      <c r="H56" s="21"/>
      <c r="I56" s="21"/>
      <c r="J56" s="21"/>
      <c r="K56" s="21"/>
      <c r="L56" s="207"/>
      <c r="M56" s="207"/>
      <c r="N56" s="21"/>
      <c r="O56" s="197"/>
      <c r="P56" s="21"/>
      <c r="Q56" s="21"/>
      <c r="R56" s="21"/>
      <c r="S56" s="138"/>
      <c r="T56" s="140"/>
      <c r="U56" s="140"/>
      <c r="V56" s="140"/>
      <c r="W56" s="140"/>
      <c r="X56" s="140"/>
      <c r="Y56" s="140"/>
      <c r="Z56" s="183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138"/>
      <c r="AL56" s="140"/>
      <c r="AM56" s="140"/>
      <c r="AN56" s="140"/>
      <c r="AO56" s="140"/>
      <c r="AP56" s="140"/>
      <c r="AQ56" s="140"/>
      <c r="AR56" s="183"/>
      <c r="AS56" s="21"/>
      <c r="AT56" s="21"/>
      <c r="AU56" s="21"/>
      <c r="AV56" s="198"/>
      <c r="AW56" s="21"/>
      <c r="AX56" s="159"/>
      <c r="AY56" s="159"/>
      <c r="AZ56" s="21"/>
      <c r="BC56" s="177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</row>
    <row r="57" spans="3:103" ht="12" customHeight="1">
      <c r="C57" s="186"/>
      <c r="D57" s="186"/>
      <c r="E57" s="196"/>
      <c r="F57" s="21"/>
      <c r="G57" s="21"/>
      <c r="H57" s="21"/>
      <c r="I57" s="21"/>
      <c r="J57" s="21"/>
      <c r="K57" s="138"/>
      <c r="L57" s="445" t="s">
        <v>240</v>
      </c>
      <c r="M57" s="446"/>
      <c r="N57" s="140"/>
      <c r="O57" s="197"/>
      <c r="P57" s="21"/>
      <c r="Q57" s="21"/>
      <c r="R57" s="21"/>
      <c r="S57" s="141"/>
      <c r="T57" s="21"/>
      <c r="U57" s="21"/>
      <c r="V57" s="21"/>
      <c r="W57" s="21"/>
      <c r="X57" s="21"/>
      <c r="Y57" s="21"/>
      <c r="Z57" s="188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141"/>
      <c r="AL57" s="21"/>
      <c r="AM57" s="21"/>
      <c r="AN57" s="21"/>
      <c r="AO57" s="21"/>
      <c r="AP57" s="21"/>
      <c r="AQ57" s="21"/>
      <c r="AR57" s="188"/>
      <c r="AS57" s="21"/>
      <c r="AT57" s="21"/>
      <c r="AU57" s="21"/>
      <c r="AV57" s="198"/>
      <c r="AW57" s="183"/>
      <c r="AX57" s="430" t="s">
        <v>241</v>
      </c>
      <c r="AY57" s="440"/>
      <c r="AZ57" s="199"/>
      <c r="BC57" s="177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</row>
    <row r="58" spans="3:103" ht="12" customHeight="1">
      <c r="C58" s="186"/>
      <c r="D58" s="186"/>
      <c r="E58" s="186"/>
      <c r="F58" s="21"/>
      <c r="G58" s="21"/>
      <c r="H58" s="21"/>
      <c r="I58" s="21"/>
      <c r="J58" s="21"/>
      <c r="K58" s="141"/>
      <c r="L58" s="447"/>
      <c r="M58" s="448"/>
      <c r="N58" s="21"/>
      <c r="O58" s="197"/>
      <c r="P58" s="21"/>
      <c r="Q58" s="21"/>
      <c r="R58" s="21"/>
      <c r="S58" s="141"/>
      <c r="T58" s="21"/>
      <c r="U58" s="21"/>
      <c r="V58" s="21"/>
      <c r="W58" s="21"/>
      <c r="X58" s="21"/>
      <c r="Y58" s="21"/>
      <c r="Z58" s="188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141"/>
      <c r="AL58" s="21"/>
      <c r="AM58" s="21"/>
      <c r="AN58" s="21"/>
      <c r="AO58" s="21"/>
      <c r="AP58" s="21"/>
      <c r="AQ58" s="21"/>
      <c r="AR58" s="188"/>
      <c r="AS58" s="21"/>
      <c r="AT58" s="21"/>
      <c r="AU58" s="21"/>
      <c r="AV58" s="198"/>
      <c r="AW58" s="188"/>
      <c r="AX58" s="441"/>
      <c r="AY58" s="442"/>
      <c r="AZ58" s="189"/>
      <c r="BC58" s="177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</row>
    <row r="59" spans="3:52" ht="12" customHeight="1">
      <c r="C59" s="186"/>
      <c r="D59" s="186"/>
      <c r="E59" s="186"/>
      <c r="F59" s="21"/>
      <c r="G59" s="21"/>
      <c r="H59" s="21"/>
      <c r="I59" s="21"/>
      <c r="J59" s="21"/>
      <c r="K59" s="141"/>
      <c r="L59" s="447"/>
      <c r="M59" s="448"/>
      <c r="N59" s="21"/>
      <c r="O59" s="197"/>
      <c r="P59" s="21"/>
      <c r="Q59" s="21"/>
      <c r="R59" s="21"/>
      <c r="S59" s="141"/>
      <c r="T59" s="21"/>
      <c r="U59" s="21"/>
      <c r="V59" s="138"/>
      <c r="W59" s="140"/>
      <c r="X59" s="140"/>
      <c r="Y59" s="140"/>
      <c r="Z59" s="140"/>
      <c r="AA59" s="140"/>
      <c r="AB59" s="140"/>
      <c r="AC59" s="140"/>
      <c r="AD59" s="140"/>
      <c r="AE59" s="183"/>
      <c r="AF59" s="138"/>
      <c r="AG59" s="140"/>
      <c r="AH59" s="140"/>
      <c r="AI59" s="140"/>
      <c r="AJ59" s="140"/>
      <c r="AK59" s="140"/>
      <c r="AL59" s="140"/>
      <c r="AM59" s="140"/>
      <c r="AN59" s="140"/>
      <c r="AO59" s="183"/>
      <c r="AP59" s="21"/>
      <c r="AQ59" s="21"/>
      <c r="AR59" s="188"/>
      <c r="AS59" s="21"/>
      <c r="AT59" s="21"/>
      <c r="AU59" s="21"/>
      <c r="AV59" s="198"/>
      <c r="AW59" s="188"/>
      <c r="AX59" s="441"/>
      <c r="AY59" s="442"/>
      <c r="AZ59" s="189"/>
    </row>
    <row r="60" spans="3:52" ht="12" customHeight="1">
      <c r="C60" s="186"/>
      <c r="D60" s="186"/>
      <c r="E60" s="186"/>
      <c r="F60" s="21"/>
      <c r="G60" s="21"/>
      <c r="H60" s="21"/>
      <c r="I60" s="21"/>
      <c r="J60" s="21"/>
      <c r="K60" s="136"/>
      <c r="L60" s="447"/>
      <c r="M60" s="448"/>
      <c r="N60" s="134"/>
      <c r="O60" s="201">
        <v>40</v>
      </c>
      <c r="P60" s="21"/>
      <c r="Q60" s="21"/>
      <c r="R60" s="21"/>
      <c r="S60" s="141"/>
      <c r="T60" s="21"/>
      <c r="U60" s="21"/>
      <c r="V60" s="141"/>
      <c r="W60" s="21"/>
      <c r="X60" s="21"/>
      <c r="Y60" s="21"/>
      <c r="Z60" s="21"/>
      <c r="AA60" s="438" t="s">
        <v>242</v>
      </c>
      <c r="AB60" s="409"/>
      <c r="AC60" s="409"/>
      <c r="AD60" s="409"/>
      <c r="AE60" s="409"/>
      <c r="AF60" s="409"/>
      <c r="AG60" s="409"/>
      <c r="AH60" s="409"/>
      <c r="AI60" s="409"/>
      <c r="AJ60" s="409"/>
      <c r="AK60" s="21"/>
      <c r="AL60" s="21"/>
      <c r="AM60" s="21"/>
      <c r="AN60" s="21"/>
      <c r="AO60" s="188"/>
      <c r="AP60" s="21"/>
      <c r="AQ60" s="21"/>
      <c r="AR60" s="188"/>
      <c r="AS60" s="21"/>
      <c r="AT60" s="21"/>
      <c r="AU60" s="21"/>
      <c r="AV60" s="198"/>
      <c r="AW60" s="203"/>
      <c r="AX60" s="441"/>
      <c r="AY60" s="442"/>
      <c r="AZ60" s="204"/>
    </row>
    <row r="61" spans="3:52" ht="12" customHeight="1">
      <c r="C61" s="186"/>
      <c r="D61" s="186"/>
      <c r="E61" s="186"/>
      <c r="F61" s="21"/>
      <c r="G61" s="21"/>
      <c r="H61" s="21"/>
      <c r="I61" s="21"/>
      <c r="J61" s="21"/>
      <c r="K61" s="21"/>
      <c r="L61" s="447"/>
      <c r="M61" s="448"/>
      <c r="N61" s="21"/>
      <c r="O61" s="197"/>
      <c r="P61" s="21"/>
      <c r="Q61" s="21"/>
      <c r="R61" s="21"/>
      <c r="S61" s="141"/>
      <c r="T61" s="21"/>
      <c r="U61" s="21"/>
      <c r="V61" s="141"/>
      <c r="W61" s="21"/>
      <c r="X61" s="21"/>
      <c r="Y61" s="21"/>
      <c r="Z61" s="21"/>
      <c r="AA61" s="21"/>
      <c r="AB61" s="21"/>
      <c r="AC61" s="21"/>
      <c r="AD61" s="21"/>
      <c r="AE61" s="188"/>
      <c r="AF61" s="141"/>
      <c r="AG61" s="21"/>
      <c r="AH61" s="21"/>
      <c r="AI61" s="21"/>
      <c r="AJ61" s="21"/>
      <c r="AK61" s="21"/>
      <c r="AL61" s="21"/>
      <c r="AM61" s="21"/>
      <c r="AN61" s="21"/>
      <c r="AO61" s="188"/>
      <c r="AP61" s="21"/>
      <c r="AQ61" s="21"/>
      <c r="AR61" s="188"/>
      <c r="AS61" s="21"/>
      <c r="AT61" s="21"/>
      <c r="AU61" s="21"/>
      <c r="AV61" s="198"/>
      <c r="AW61" s="21"/>
      <c r="AX61" s="441"/>
      <c r="AY61" s="442"/>
      <c r="AZ61" s="21"/>
    </row>
    <row r="62" spans="3:52" ht="12" customHeight="1">
      <c r="C62" s="186"/>
      <c r="D62" s="186"/>
      <c r="E62" s="186"/>
      <c r="F62" s="21"/>
      <c r="G62" s="21"/>
      <c r="H62" s="21"/>
      <c r="I62" s="21"/>
      <c r="J62" s="21"/>
      <c r="K62" s="138"/>
      <c r="L62" s="447"/>
      <c r="M62" s="448"/>
      <c r="N62" s="140"/>
      <c r="O62" s="197"/>
      <c r="P62" s="21"/>
      <c r="Q62" s="21"/>
      <c r="R62" s="21"/>
      <c r="S62" s="141"/>
      <c r="T62" s="21"/>
      <c r="U62" s="21"/>
      <c r="V62" s="141"/>
      <c r="W62" s="21"/>
      <c r="X62" s="21"/>
      <c r="Y62" s="21"/>
      <c r="Z62" s="21"/>
      <c r="AA62" s="21"/>
      <c r="AB62" s="21"/>
      <c r="AC62" s="21"/>
      <c r="AD62" s="21"/>
      <c r="AE62" s="188"/>
      <c r="AF62" s="141"/>
      <c r="AG62" s="21"/>
      <c r="AH62" s="21"/>
      <c r="AI62" s="21"/>
      <c r="AJ62" s="21"/>
      <c r="AK62" s="21"/>
      <c r="AL62" s="21"/>
      <c r="AM62" s="21"/>
      <c r="AN62" s="21"/>
      <c r="AO62" s="188"/>
      <c r="AP62" s="21"/>
      <c r="AQ62" s="21"/>
      <c r="AR62" s="188"/>
      <c r="AS62" s="21"/>
      <c r="AT62" s="21"/>
      <c r="AU62" s="21"/>
      <c r="AV62" s="198"/>
      <c r="AW62" s="183"/>
      <c r="AX62" s="441"/>
      <c r="AY62" s="442"/>
      <c r="AZ62" s="199"/>
    </row>
    <row r="63" spans="3:52" ht="12" customHeight="1">
      <c r="C63" s="186"/>
      <c r="D63" s="411" t="s">
        <v>230</v>
      </c>
      <c r="E63" s="412"/>
      <c r="F63" s="412"/>
      <c r="G63" s="412"/>
      <c r="H63" s="413"/>
      <c r="I63" s="21"/>
      <c r="J63" s="21"/>
      <c r="K63" s="141"/>
      <c r="L63" s="447"/>
      <c r="M63" s="448"/>
      <c r="N63" s="21"/>
      <c r="O63" s="197"/>
      <c r="P63" s="21"/>
      <c r="Q63" s="21"/>
      <c r="R63" s="21"/>
      <c r="S63" s="141"/>
      <c r="T63" s="21"/>
      <c r="U63" s="21"/>
      <c r="V63" s="141"/>
      <c r="W63" s="21"/>
      <c r="X63" s="21"/>
      <c r="Y63" s="21"/>
      <c r="Z63" s="21"/>
      <c r="AA63" s="21"/>
      <c r="AB63" s="21"/>
      <c r="AC63" s="21"/>
      <c r="AD63" s="21"/>
      <c r="AE63" s="188"/>
      <c r="AF63" s="141"/>
      <c r="AG63" s="21"/>
      <c r="AH63" s="21"/>
      <c r="AI63" s="21"/>
      <c r="AJ63" s="21"/>
      <c r="AK63" s="21"/>
      <c r="AL63" s="21"/>
      <c r="AM63" s="21"/>
      <c r="AN63" s="21"/>
      <c r="AO63" s="188"/>
      <c r="AP63" s="21"/>
      <c r="AQ63" s="21"/>
      <c r="AR63" s="188"/>
      <c r="AS63" s="21"/>
      <c r="AT63" s="21"/>
      <c r="AU63" s="21"/>
      <c r="AV63" s="198"/>
      <c r="AW63" s="188"/>
      <c r="AX63" s="441"/>
      <c r="AY63" s="442"/>
      <c r="AZ63" s="189"/>
    </row>
    <row r="64" spans="3:52" ht="12" customHeight="1">
      <c r="C64" s="186"/>
      <c r="D64" s="414"/>
      <c r="E64" s="415"/>
      <c r="F64" s="415"/>
      <c r="G64" s="415"/>
      <c r="H64" s="416"/>
      <c r="I64" s="21"/>
      <c r="J64" s="21"/>
      <c r="K64" s="141"/>
      <c r="L64" s="447"/>
      <c r="M64" s="448"/>
      <c r="N64" s="21"/>
      <c r="O64" s="197"/>
      <c r="P64" s="21"/>
      <c r="Q64" s="21"/>
      <c r="R64" s="21"/>
      <c r="S64" s="141"/>
      <c r="T64" s="21"/>
      <c r="U64" s="21"/>
      <c r="V64" s="141"/>
      <c r="W64" s="21"/>
      <c r="X64" s="21"/>
      <c r="Y64" s="21"/>
      <c r="Z64" s="21"/>
      <c r="AA64" s="21"/>
      <c r="AB64" s="21"/>
      <c r="AC64" s="21"/>
      <c r="AD64" s="21"/>
      <c r="AE64" s="188"/>
      <c r="AF64" s="141"/>
      <c r="AG64" s="21"/>
      <c r="AH64" s="21"/>
      <c r="AI64" s="21"/>
      <c r="AJ64" s="21"/>
      <c r="AK64" s="21"/>
      <c r="AL64" s="21"/>
      <c r="AM64" s="21"/>
      <c r="AN64" s="21"/>
      <c r="AO64" s="188"/>
      <c r="AP64" s="21"/>
      <c r="AQ64" s="21"/>
      <c r="AR64" s="188"/>
      <c r="AS64" s="21"/>
      <c r="AT64" s="21"/>
      <c r="AU64" s="21"/>
      <c r="AV64" s="198"/>
      <c r="AW64" s="188"/>
      <c r="AX64" s="441"/>
      <c r="AY64" s="442"/>
      <c r="AZ64" s="189"/>
    </row>
    <row r="65" spans="3:52" ht="12" customHeight="1">
      <c r="C65" s="186"/>
      <c r="D65" s="414"/>
      <c r="E65" s="415"/>
      <c r="F65" s="415"/>
      <c r="G65" s="415"/>
      <c r="H65" s="416"/>
      <c r="I65" s="211"/>
      <c r="J65" s="21"/>
      <c r="K65" s="136"/>
      <c r="L65" s="449"/>
      <c r="M65" s="450"/>
      <c r="N65" s="134"/>
      <c r="O65" s="201">
        <v>45</v>
      </c>
      <c r="P65" s="21"/>
      <c r="Q65" s="21"/>
      <c r="R65" s="21"/>
      <c r="S65" s="141"/>
      <c r="T65" s="21"/>
      <c r="U65" s="21"/>
      <c r="V65" s="141"/>
      <c r="W65" s="21"/>
      <c r="X65" s="21"/>
      <c r="Y65" s="21"/>
      <c r="Z65" s="21"/>
      <c r="AA65" s="21"/>
      <c r="AB65" s="21"/>
      <c r="AC65" s="21"/>
      <c r="AD65" s="21"/>
      <c r="AE65" s="188"/>
      <c r="AF65" s="141"/>
      <c r="AG65" s="21"/>
      <c r="AH65" s="21"/>
      <c r="AI65" s="21"/>
      <c r="AJ65" s="21"/>
      <c r="AK65" s="21"/>
      <c r="AL65" s="21"/>
      <c r="AM65" s="21"/>
      <c r="AN65" s="21"/>
      <c r="AO65" s="188"/>
      <c r="AP65" s="21"/>
      <c r="AQ65" s="21"/>
      <c r="AR65" s="188"/>
      <c r="AS65" s="21"/>
      <c r="AT65" s="21"/>
      <c r="AU65" s="21"/>
      <c r="AV65" s="198"/>
      <c r="AW65" s="203"/>
      <c r="AX65" s="443"/>
      <c r="AY65" s="444"/>
      <c r="AZ65" s="204"/>
    </row>
    <row r="66" spans="3:52" ht="12" customHeight="1">
      <c r="C66" s="159"/>
      <c r="D66" s="414"/>
      <c r="E66" s="415"/>
      <c r="F66" s="415"/>
      <c r="G66" s="415"/>
      <c r="H66" s="416"/>
      <c r="I66" s="211"/>
      <c r="J66" s="21"/>
      <c r="K66" s="21"/>
      <c r="L66" s="207"/>
      <c r="M66" s="207"/>
      <c r="N66" s="21"/>
      <c r="O66" s="197"/>
      <c r="P66" s="21"/>
      <c r="Q66" s="21"/>
      <c r="R66" s="21"/>
      <c r="S66" s="141"/>
      <c r="T66" s="21"/>
      <c r="U66" s="21"/>
      <c r="V66" s="141"/>
      <c r="W66" s="21"/>
      <c r="X66" s="21"/>
      <c r="Y66" s="21"/>
      <c r="Z66" s="21"/>
      <c r="AA66" s="21"/>
      <c r="AB66" s="21"/>
      <c r="AC66" s="21"/>
      <c r="AD66" s="21"/>
      <c r="AE66" s="188"/>
      <c r="AF66" s="141"/>
      <c r="AG66" s="21"/>
      <c r="AH66" s="21"/>
      <c r="AI66" s="21"/>
      <c r="AJ66" s="21"/>
      <c r="AK66" s="21"/>
      <c r="AL66" s="21"/>
      <c r="AM66" s="21"/>
      <c r="AN66" s="21"/>
      <c r="AO66" s="188"/>
      <c r="AP66" s="21"/>
      <c r="AQ66" s="21"/>
      <c r="AR66" s="188"/>
      <c r="AS66" s="21"/>
      <c r="AT66" s="21"/>
      <c r="AU66" s="21"/>
      <c r="AV66" s="198"/>
      <c r="AW66" s="21"/>
      <c r="AX66" s="159"/>
      <c r="AY66" s="159"/>
      <c r="AZ66" s="21"/>
    </row>
    <row r="67" spans="3:52" ht="12" customHeight="1">
      <c r="C67" s="196"/>
      <c r="D67" s="414"/>
      <c r="E67" s="415"/>
      <c r="F67" s="415"/>
      <c r="G67" s="415"/>
      <c r="H67" s="416"/>
      <c r="I67" s="21"/>
      <c r="J67" s="21"/>
      <c r="K67" s="138"/>
      <c r="L67" s="445" t="s">
        <v>243</v>
      </c>
      <c r="M67" s="421"/>
      <c r="N67" s="140"/>
      <c r="O67" s="197"/>
      <c r="P67" s="21"/>
      <c r="Q67" s="21"/>
      <c r="R67" s="21"/>
      <c r="S67" s="141"/>
      <c r="T67" s="21"/>
      <c r="U67" s="21"/>
      <c r="V67" s="141"/>
      <c r="W67" s="21"/>
      <c r="X67" s="21"/>
      <c r="Y67" s="21"/>
      <c r="Z67" s="21"/>
      <c r="AA67" s="21"/>
      <c r="AB67" s="21"/>
      <c r="AC67" s="21"/>
      <c r="AD67" s="21"/>
      <c r="AE67" s="188"/>
      <c r="AF67" s="141"/>
      <c r="AG67" s="21"/>
      <c r="AH67" s="21"/>
      <c r="AI67" s="21"/>
      <c r="AJ67" s="21"/>
      <c r="AK67" s="21"/>
      <c r="AL67" s="21"/>
      <c r="AM67" s="21"/>
      <c r="AN67" s="21"/>
      <c r="AO67" s="188"/>
      <c r="AP67" s="21"/>
      <c r="AQ67" s="21"/>
      <c r="AR67" s="188"/>
      <c r="AS67" s="21"/>
      <c r="AT67" s="21"/>
      <c r="AU67" s="21"/>
      <c r="AV67" s="198"/>
      <c r="AW67" s="183"/>
      <c r="AX67" s="451" t="s">
        <v>244</v>
      </c>
      <c r="AY67" s="440"/>
      <c r="AZ67" s="199"/>
    </row>
    <row r="68" spans="3:52" ht="12" customHeight="1">
      <c r="C68" s="196"/>
      <c r="D68" s="414"/>
      <c r="E68" s="415"/>
      <c r="F68" s="415"/>
      <c r="G68" s="415"/>
      <c r="H68" s="416"/>
      <c r="I68" s="212"/>
      <c r="J68" s="21"/>
      <c r="K68" s="141"/>
      <c r="L68" s="431"/>
      <c r="M68" s="432"/>
      <c r="N68" s="21"/>
      <c r="O68" s="197"/>
      <c r="P68" s="21"/>
      <c r="Q68" s="21"/>
      <c r="R68" s="21"/>
      <c r="S68" s="141"/>
      <c r="T68" s="21"/>
      <c r="U68" s="21"/>
      <c r="V68" s="136"/>
      <c r="W68" s="134"/>
      <c r="X68" s="134"/>
      <c r="Y68" s="134"/>
      <c r="Z68" s="134"/>
      <c r="AA68" s="134"/>
      <c r="AB68" s="134"/>
      <c r="AC68" s="134"/>
      <c r="AD68" s="134"/>
      <c r="AE68" s="206"/>
      <c r="AF68" s="136"/>
      <c r="AG68" s="134"/>
      <c r="AH68" s="134"/>
      <c r="AI68" s="134"/>
      <c r="AJ68" s="134"/>
      <c r="AK68" s="134"/>
      <c r="AL68" s="134"/>
      <c r="AM68" s="134"/>
      <c r="AN68" s="134"/>
      <c r="AO68" s="206"/>
      <c r="AP68" s="21"/>
      <c r="AQ68" s="21"/>
      <c r="AR68" s="188"/>
      <c r="AS68" s="21"/>
      <c r="AT68" s="21"/>
      <c r="AU68" s="21"/>
      <c r="AV68" s="198"/>
      <c r="AW68" s="188"/>
      <c r="AX68" s="441"/>
      <c r="AY68" s="442"/>
      <c r="AZ68" s="189"/>
    </row>
    <row r="69" spans="3:52" ht="12" customHeight="1">
      <c r="C69" s="196"/>
      <c r="D69" s="414"/>
      <c r="E69" s="415"/>
      <c r="F69" s="415"/>
      <c r="G69" s="415"/>
      <c r="H69" s="416"/>
      <c r="I69" s="212"/>
      <c r="J69" s="21"/>
      <c r="K69" s="141"/>
      <c r="L69" s="431"/>
      <c r="M69" s="432"/>
      <c r="N69" s="21"/>
      <c r="O69" s="197"/>
      <c r="P69" s="21"/>
      <c r="Q69" s="21"/>
      <c r="R69" s="21"/>
      <c r="S69" s="141"/>
      <c r="T69" s="21"/>
      <c r="U69" s="21"/>
      <c r="V69" s="21"/>
      <c r="W69" s="21"/>
      <c r="X69" s="21"/>
      <c r="Y69" s="21"/>
      <c r="Z69" s="188"/>
      <c r="AK69" s="141"/>
      <c r="AL69" s="21"/>
      <c r="AM69" s="21"/>
      <c r="AN69" s="21"/>
      <c r="AO69" s="21"/>
      <c r="AP69" s="21"/>
      <c r="AQ69" s="21"/>
      <c r="AR69" s="188"/>
      <c r="AS69" s="21"/>
      <c r="AT69" s="21"/>
      <c r="AU69" s="21"/>
      <c r="AV69" s="198"/>
      <c r="AW69" s="188"/>
      <c r="AX69" s="441"/>
      <c r="AY69" s="442"/>
      <c r="AZ69" s="189"/>
    </row>
    <row r="70" spans="1:52" ht="12" customHeight="1">
      <c r="A70" s="21"/>
      <c r="B70" s="21"/>
      <c r="C70" s="196"/>
      <c r="D70" s="414"/>
      <c r="E70" s="415"/>
      <c r="F70" s="415"/>
      <c r="G70" s="415"/>
      <c r="H70" s="416"/>
      <c r="I70" s="212"/>
      <c r="J70" s="21"/>
      <c r="K70" s="136"/>
      <c r="L70" s="431"/>
      <c r="M70" s="432"/>
      <c r="N70" s="134"/>
      <c r="O70" s="201">
        <v>50</v>
      </c>
      <c r="P70" s="21"/>
      <c r="Q70" s="21"/>
      <c r="R70" s="21"/>
      <c r="S70" s="141"/>
      <c r="T70" s="21"/>
      <c r="U70" s="21"/>
      <c r="V70" s="21"/>
      <c r="W70" s="21"/>
      <c r="X70" s="21"/>
      <c r="Y70" s="21"/>
      <c r="Z70" s="188"/>
      <c r="AK70" s="141"/>
      <c r="AL70" s="21"/>
      <c r="AM70" s="21"/>
      <c r="AN70" s="21"/>
      <c r="AO70" s="21"/>
      <c r="AP70" s="21"/>
      <c r="AQ70" s="21"/>
      <c r="AR70" s="188"/>
      <c r="AS70" s="21"/>
      <c r="AT70" s="21"/>
      <c r="AU70" s="21"/>
      <c r="AV70" s="198"/>
      <c r="AW70" s="203"/>
      <c r="AX70" s="441"/>
      <c r="AY70" s="442"/>
      <c r="AZ70" s="204"/>
    </row>
    <row r="71" spans="1:56" ht="12" customHeight="1">
      <c r="A71" s="180" t="s">
        <v>245</v>
      </c>
      <c r="B71" s="180"/>
      <c r="C71" s="196"/>
      <c r="D71" s="417"/>
      <c r="E71" s="418"/>
      <c r="F71" s="418"/>
      <c r="G71" s="418"/>
      <c r="H71" s="419"/>
      <c r="I71" s="212"/>
      <c r="J71" s="21"/>
      <c r="K71" s="21"/>
      <c r="L71" s="431"/>
      <c r="M71" s="432"/>
      <c r="N71" s="21"/>
      <c r="O71" s="197"/>
      <c r="P71" s="21"/>
      <c r="Q71" s="21"/>
      <c r="R71" s="21"/>
      <c r="S71" s="136"/>
      <c r="T71" s="134"/>
      <c r="U71" s="134"/>
      <c r="V71" s="134"/>
      <c r="W71" s="134"/>
      <c r="X71" s="134"/>
      <c r="Y71" s="134"/>
      <c r="Z71" s="206"/>
      <c r="AK71" s="136"/>
      <c r="AL71" s="134"/>
      <c r="AM71" s="134"/>
      <c r="AN71" s="134"/>
      <c r="AO71" s="134"/>
      <c r="AP71" s="134"/>
      <c r="AQ71" s="134"/>
      <c r="AR71" s="206"/>
      <c r="AS71" s="21"/>
      <c r="AT71" s="21"/>
      <c r="AU71" s="21"/>
      <c r="AV71" s="198"/>
      <c r="AW71" s="21"/>
      <c r="AX71" s="441"/>
      <c r="AY71" s="442"/>
      <c r="AZ71" s="21"/>
      <c r="BA71" s="213" t="s">
        <v>245</v>
      </c>
      <c r="BB71" s="180"/>
      <c r="BC71" s="180"/>
      <c r="BD71" s="180"/>
    </row>
    <row r="72" spans="1:56" ht="12" customHeight="1">
      <c r="A72" s="180"/>
      <c r="B72" s="180"/>
      <c r="C72" s="196"/>
      <c r="D72" s="196"/>
      <c r="E72" s="196"/>
      <c r="F72" s="212"/>
      <c r="G72" s="212"/>
      <c r="H72" s="212"/>
      <c r="I72" s="212"/>
      <c r="J72" s="21"/>
      <c r="K72" s="138"/>
      <c r="L72" s="431"/>
      <c r="M72" s="432"/>
      <c r="N72" s="140"/>
      <c r="O72" s="197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198"/>
      <c r="AW72" s="183"/>
      <c r="AX72" s="441"/>
      <c r="AY72" s="442"/>
      <c r="AZ72" s="199"/>
      <c r="BA72" s="180"/>
      <c r="BB72" s="180"/>
      <c r="BC72" s="180"/>
      <c r="BD72" s="180"/>
    </row>
    <row r="73" spans="1:56" ht="12" customHeight="1">
      <c r="A73" s="180"/>
      <c r="B73" s="180"/>
      <c r="C73" s="196"/>
      <c r="D73" s="196"/>
      <c r="E73" s="196"/>
      <c r="F73" s="212"/>
      <c r="G73" s="212"/>
      <c r="H73" s="212"/>
      <c r="I73" s="212"/>
      <c r="J73" s="21"/>
      <c r="K73" s="141"/>
      <c r="L73" s="431"/>
      <c r="M73" s="432"/>
      <c r="N73" s="21"/>
      <c r="O73" s="197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198"/>
      <c r="AW73" s="188"/>
      <c r="AX73" s="441"/>
      <c r="AY73" s="442"/>
      <c r="AZ73" s="189"/>
      <c r="BA73" s="180"/>
      <c r="BB73" s="180"/>
      <c r="BC73" s="180"/>
      <c r="BD73" s="180"/>
    </row>
    <row r="74" spans="3:52" ht="12" customHeight="1">
      <c r="C74" s="196"/>
      <c r="D74" s="196"/>
      <c r="E74" s="196"/>
      <c r="F74" s="212"/>
      <c r="G74" s="212"/>
      <c r="H74" s="212"/>
      <c r="I74" s="212"/>
      <c r="J74" s="21"/>
      <c r="K74" s="136"/>
      <c r="L74" s="422"/>
      <c r="M74" s="424"/>
      <c r="N74" s="134"/>
      <c r="O74" s="201">
        <v>54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198"/>
      <c r="AW74" s="203"/>
      <c r="AX74" s="443"/>
      <c r="AY74" s="444"/>
      <c r="AZ74" s="204"/>
    </row>
    <row r="75" spans="3:52" ht="12" customHeight="1">
      <c r="C75" s="196"/>
      <c r="D75" s="196"/>
      <c r="E75" s="196"/>
      <c r="F75" s="212"/>
      <c r="G75" s="212"/>
      <c r="H75" s="212"/>
      <c r="I75" s="212"/>
      <c r="J75" s="21"/>
      <c r="K75" s="182" t="s">
        <v>246</v>
      </c>
      <c r="L75" s="182" t="s">
        <v>246</v>
      </c>
      <c r="M75" s="182" t="s">
        <v>246</v>
      </c>
      <c r="N75" s="182" t="s">
        <v>246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195" t="s">
        <v>246</v>
      </c>
      <c r="AX75" s="195" t="s">
        <v>246</v>
      </c>
      <c r="AY75" s="195" t="s">
        <v>246</v>
      </c>
      <c r="AZ75" s="195" t="s">
        <v>246</v>
      </c>
    </row>
    <row r="76" spans="3:48" ht="12" customHeight="1" thickBot="1">
      <c r="C76" s="21"/>
      <c r="D76" s="21"/>
      <c r="E76" s="196"/>
      <c r="F76" s="212"/>
      <c r="G76" s="212"/>
      <c r="H76" s="212"/>
      <c r="I76" s="212"/>
      <c r="J76" s="21"/>
      <c r="K76" s="21"/>
      <c r="L76" s="162"/>
      <c r="M76" s="162"/>
      <c r="N76" s="162"/>
      <c r="O76" s="21"/>
      <c r="P76" s="21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"/>
      <c r="AV76" s="21"/>
    </row>
    <row r="77" spans="3:59" ht="12" customHeight="1">
      <c r="C77" s="21"/>
      <c r="D77" s="411" t="s">
        <v>221</v>
      </c>
      <c r="E77" s="412"/>
      <c r="F77" s="412"/>
      <c r="G77" s="412"/>
      <c r="H77" s="413"/>
      <c r="I77" s="452" t="s">
        <v>247</v>
      </c>
      <c r="J77" s="453"/>
      <c r="K77" s="453"/>
      <c r="L77" s="453"/>
      <c r="M77" s="454"/>
      <c r="N77" s="21"/>
      <c r="O77" s="162"/>
      <c r="P77" s="215">
        <v>1</v>
      </c>
      <c r="Q77" s="141"/>
      <c r="R77" s="188"/>
      <c r="S77" s="21"/>
      <c r="T77" s="141"/>
      <c r="U77" s="21"/>
      <c r="V77" s="21"/>
      <c r="W77" s="188"/>
      <c r="X77" s="21"/>
      <c r="Y77" s="141"/>
      <c r="Z77" s="21"/>
      <c r="AA77" s="21"/>
      <c r="AB77" s="188"/>
      <c r="AC77" s="21"/>
      <c r="AD77" s="141"/>
      <c r="AE77" s="21"/>
      <c r="AF77" s="21"/>
      <c r="AG77" s="188"/>
      <c r="AH77" s="21"/>
      <c r="AI77" s="141"/>
      <c r="AJ77" s="21"/>
      <c r="AK77" s="21"/>
      <c r="AL77" s="188"/>
      <c r="AM77" s="21"/>
      <c r="AN77" s="141"/>
      <c r="AO77" s="21"/>
      <c r="AP77" s="21"/>
      <c r="AQ77" s="188"/>
      <c r="AR77" s="21"/>
      <c r="AS77" s="141"/>
      <c r="AT77" s="188"/>
      <c r="AU77" s="182" t="s">
        <v>227</v>
      </c>
      <c r="AV77" s="21"/>
      <c r="BC77" s="411" t="s">
        <v>221</v>
      </c>
      <c r="BD77" s="412"/>
      <c r="BE77" s="412"/>
      <c r="BF77" s="412"/>
      <c r="BG77" s="413"/>
    </row>
    <row r="78" spans="3:59" ht="12" customHeight="1">
      <c r="C78" s="21"/>
      <c r="D78" s="414"/>
      <c r="E78" s="415"/>
      <c r="F78" s="415"/>
      <c r="G78" s="415"/>
      <c r="H78" s="416"/>
      <c r="I78" s="455"/>
      <c r="J78" s="456"/>
      <c r="K78" s="456"/>
      <c r="L78" s="456"/>
      <c r="M78" s="457"/>
      <c r="N78" s="21"/>
      <c r="O78" s="162"/>
      <c r="P78" s="215">
        <v>2</v>
      </c>
      <c r="Q78" s="420" t="s">
        <v>248</v>
      </c>
      <c r="R78" s="345"/>
      <c r="S78" s="345"/>
      <c r="T78" s="345"/>
      <c r="U78" s="345"/>
      <c r="V78" s="345"/>
      <c r="W78" s="421"/>
      <c r="X78" s="159"/>
      <c r="Y78" s="420" t="s">
        <v>249</v>
      </c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6"/>
      <c r="AM78" s="187"/>
      <c r="AN78" s="420" t="s">
        <v>250</v>
      </c>
      <c r="AO78" s="345"/>
      <c r="AP78" s="345"/>
      <c r="AQ78" s="345"/>
      <c r="AR78" s="345"/>
      <c r="AS78" s="345"/>
      <c r="AT78" s="421"/>
      <c r="AU78" s="182" t="s">
        <v>251</v>
      </c>
      <c r="AV78" s="21"/>
      <c r="AW78" s="181"/>
      <c r="AX78" s="181"/>
      <c r="AY78" s="181"/>
      <c r="AZ78" s="181"/>
      <c r="BA78" s="181"/>
      <c r="BB78" s="181"/>
      <c r="BC78" s="414"/>
      <c r="BD78" s="415"/>
      <c r="BE78" s="415"/>
      <c r="BF78" s="415"/>
      <c r="BG78" s="416"/>
    </row>
    <row r="79" spans="3:59" ht="12" customHeight="1">
      <c r="C79" s="21"/>
      <c r="D79" s="414"/>
      <c r="E79" s="415"/>
      <c r="F79" s="415"/>
      <c r="G79" s="415"/>
      <c r="H79" s="416"/>
      <c r="I79" s="455"/>
      <c r="J79" s="456"/>
      <c r="K79" s="456"/>
      <c r="L79" s="456"/>
      <c r="M79" s="457"/>
      <c r="N79" s="21"/>
      <c r="O79" s="162"/>
      <c r="P79" s="215">
        <v>3</v>
      </c>
      <c r="Q79" s="422"/>
      <c r="R79" s="423"/>
      <c r="S79" s="423"/>
      <c r="T79" s="423"/>
      <c r="U79" s="423"/>
      <c r="V79" s="423"/>
      <c r="W79" s="424"/>
      <c r="X79" s="159"/>
      <c r="Y79" s="427"/>
      <c r="Z79" s="428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428"/>
      <c r="AL79" s="429"/>
      <c r="AM79" s="187"/>
      <c r="AN79" s="422"/>
      <c r="AO79" s="423"/>
      <c r="AP79" s="423"/>
      <c r="AQ79" s="423"/>
      <c r="AR79" s="423"/>
      <c r="AS79" s="423"/>
      <c r="AT79" s="424"/>
      <c r="AU79" s="182" t="s">
        <v>251</v>
      </c>
      <c r="AV79" s="21"/>
      <c r="AW79" s="181"/>
      <c r="AX79" s="181"/>
      <c r="AY79" s="181"/>
      <c r="AZ79" s="181"/>
      <c r="BA79" s="181"/>
      <c r="BB79" s="181"/>
      <c r="BC79" s="414"/>
      <c r="BD79" s="415"/>
      <c r="BE79" s="415"/>
      <c r="BF79" s="415"/>
      <c r="BG79" s="416"/>
    </row>
    <row r="80" spans="3:59" ht="12" customHeight="1">
      <c r="C80" s="21"/>
      <c r="D80" s="414"/>
      <c r="E80" s="415"/>
      <c r="F80" s="415"/>
      <c r="G80" s="415"/>
      <c r="H80" s="416"/>
      <c r="I80" s="455"/>
      <c r="J80" s="456"/>
      <c r="K80" s="456"/>
      <c r="L80" s="456"/>
      <c r="M80" s="457"/>
      <c r="N80" s="21"/>
      <c r="O80" s="162"/>
      <c r="P80" s="215">
        <v>4</v>
      </c>
      <c r="Q80" s="136"/>
      <c r="R80" s="206"/>
      <c r="S80" s="189"/>
      <c r="T80" s="136"/>
      <c r="U80" s="134"/>
      <c r="V80" s="134"/>
      <c r="W80" s="206"/>
      <c r="X80" s="189"/>
      <c r="Y80" s="136"/>
      <c r="Z80" s="134"/>
      <c r="AA80" s="134"/>
      <c r="AB80" s="206"/>
      <c r="AC80" s="189"/>
      <c r="AD80" s="136"/>
      <c r="AE80" s="134"/>
      <c r="AF80" s="134"/>
      <c r="AG80" s="206"/>
      <c r="AH80" s="189"/>
      <c r="AI80" s="136"/>
      <c r="AJ80" s="134"/>
      <c r="AK80" s="134"/>
      <c r="AL80" s="206"/>
      <c r="AM80" s="189"/>
      <c r="AN80" s="136"/>
      <c r="AO80" s="134"/>
      <c r="AP80" s="134"/>
      <c r="AQ80" s="206"/>
      <c r="AR80" s="189"/>
      <c r="AS80" s="136"/>
      <c r="AT80" s="206"/>
      <c r="AU80" s="216" t="s">
        <v>251</v>
      </c>
      <c r="AV80" s="21"/>
      <c r="AW80" s="181"/>
      <c r="AX80" s="181"/>
      <c r="AY80" s="181"/>
      <c r="AZ80" s="181"/>
      <c r="BA80" s="181"/>
      <c r="BB80" s="181"/>
      <c r="BC80" s="414"/>
      <c r="BD80" s="415"/>
      <c r="BE80" s="415"/>
      <c r="BF80" s="415"/>
      <c r="BG80" s="416"/>
    </row>
    <row r="81" spans="3:59" ht="12" customHeight="1">
      <c r="C81" s="21"/>
      <c r="D81" s="417"/>
      <c r="E81" s="418"/>
      <c r="F81" s="418"/>
      <c r="G81" s="418"/>
      <c r="H81" s="419"/>
      <c r="I81" s="458"/>
      <c r="J81" s="459"/>
      <c r="K81" s="459"/>
      <c r="L81" s="459"/>
      <c r="M81" s="460"/>
      <c r="N81" s="21"/>
      <c r="AF81" s="21"/>
      <c r="AG81" s="21"/>
      <c r="BC81" s="417"/>
      <c r="BD81" s="418"/>
      <c r="BE81" s="418"/>
      <c r="BF81" s="418"/>
      <c r="BG81" s="419"/>
    </row>
    <row r="82" spans="3:15" ht="12" customHeight="1">
      <c r="C82" s="21"/>
      <c r="D82" s="21"/>
      <c r="E82" s="21"/>
      <c r="F82" s="21"/>
      <c r="G82" s="21"/>
      <c r="H82" s="21"/>
      <c r="I82" s="21"/>
      <c r="J82" s="21"/>
      <c r="L82" s="21"/>
      <c r="M82" s="21"/>
      <c r="N82" s="21"/>
      <c r="O82" s="21"/>
    </row>
    <row r="83" spans="3:34" ht="12" customHeight="1">
      <c r="C83" s="21"/>
      <c r="D83" s="21"/>
      <c r="E83" s="21"/>
      <c r="H83" s="21"/>
      <c r="I83" s="21"/>
      <c r="J83" s="21"/>
      <c r="K83" s="21"/>
      <c r="L83" s="21"/>
      <c r="M83" s="21"/>
      <c r="N83" s="21"/>
      <c r="O83" s="21"/>
      <c r="AE83" s="410" t="s">
        <v>252</v>
      </c>
      <c r="AF83" s="410"/>
      <c r="AG83" s="410"/>
      <c r="AH83" s="410"/>
    </row>
    <row r="84" spans="3:34" ht="12" customHeight="1">
      <c r="C84" s="21"/>
      <c r="D84" s="21"/>
      <c r="E84" s="21"/>
      <c r="L84" s="21"/>
      <c r="M84" s="21"/>
      <c r="N84" s="21"/>
      <c r="O84" s="21"/>
      <c r="AE84" s="410"/>
      <c r="AF84" s="410"/>
      <c r="AG84" s="410"/>
      <c r="AH84" s="410"/>
    </row>
    <row r="85" spans="12:34" ht="12" customHeight="1">
      <c r="L85" s="21"/>
      <c r="M85" s="21"/>
      <c r="N85" s="21"/>
      <c r="O85" s="21"/>
      <c r="AE85" s="410"/>
      <c r="AF85" s="410"/>
      <c r="AG85" s="410"/>
      <c r="AH85" s="410"/>
    </row>
    <row r="86" spans="3:34" ht="12" customHeight="1">
      <c r="C86" s="19" t="s">
        <v>253</v>
      </c>
      <c r="L86" s="21"/>
      <c r="M86" s="21"/>
      <c r="N86" s="21"/>
      <c r="AE86" s="410"/>
      <c r="AF86" s="410"/>
      <c r="AG86" s="410"/>
      <c r="AH86" s="410"/>
    </row>
    <row r="87" ht="14.25" customHeight="1">
      <c r="C87" s="217" t="s">
        <v>254</v>
      </c>
    </row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</sheetData>
  <sheetProtection/>
  <mergeCells count="33">
    <mergeCell ref="AE83:AH86"/>
    <mergeCell ref="D77:H81"/>
    <mergeCell ref="I77:M81"/>
    <mergeCell ref="BC77:BG81"/>
    <mergeCell ref="Q78:W79"/>
    <mergeCell ref="Y78:AL79"/>
    <mergeCell ref="AN78:AT79"/>
    <mergeCell ref="L57:M65"/>
    <mergeCell ref="AX57:AY65"/>
    <mergeCell ref="AA60:AJ60"/>
    <mergeCell ref="D63:H71"/>
    <mergeCell ref="L67:M74"/>
    <mergeCell ref="AX67:AY74"/>
    <mergeCell ref="L42:M45"/>
    <mergeCell ref="AX42:AY48"/>
    <mergeCell ref="D47:G50"/>
    <mergeCell ref="L47:M55"/>
    <mergeCell ref="BD47:BG50"/>
    <mergeCell ref="AX49:AY55"/>
    <mergeCell ref="L23:M30"/>
    <mergeCell ref="AX23:AY30"/>
    <mergeCell ref="D26:H34"/>
    <mergeCell ref="AA30:AJ30"/>
    <mergeCell ref="L32:M40"/>
    <mergeCell ref="AX32:AY40"/>
    <mergeCell ref="T2:AT2"/>
    <mergeCell ref="I7:BG7"/>
    <mergeCell ref="AD11:AG14"/>
    <mergeCell ref="D15:H19"/>
    <mergeCell ref="BC15:BG19"/>
    <mergeCell ref="Q18:W19"/>
    <mergeCell ref="Y18:AG19"/>
    <mergeCell ref="AI18:AT19"/>
  </mergeCells>
  <printOptions/>
  <pageMargins left="0.3937007874015748" right="0.1968503937007874" top="0.31496062992125984" bottom="0.31496062992125984" header="0.1968503937007874" footer="0.11811023622047245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小賀坂</dc:creator>
  <cp:keywords/>
  <dc:description/>
  <cp:lastModifiedBy>akihiro</cp:lastModifiedBy>
  <cp:lastPrinted>2013-10-27T03:59:43Z</cp:lastPrinted>
  <dcterms:created xsi:type="dcterms:W3CDTF">2001-05-01T14:15:17Z</dcterms:created>
  <dcterms:modified xsi:type="dcterms:W3CDTF">2013-11-02T00:59:04Z</dcterms:modified>
  <cp:category/>
  <cp:version/>
  <cp:contentType/>
  <cp:contentStatus/>
</cp:coreProperties>
</file>